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ICI Documents\MOS\MOS_HOCICT\MOS 2019\MOS_BOOK_CONTENT\Projects\"/>
    </mc:Choice>
  </mc:AlternateContent>
  <xr:revisionPtr revIDLastSave="0" documentId="13_ncr:1_{252F94A5-A70B-4E32-9D79-D03C4242BE08}" xr6:coauthVersionLast="47" xr6:coauthVersionMax="47" xr10:uidLastSave="{00000000-0000-0000-0000-000000000000}"/>
  <bookViews>
    <workbookView xWindow="0" yWindow="12" windowWidth="23040" windowHeight="8796" activeTab="5" xr2:uid="{00000000-000D-0000-FFFF-FFFF00000000}"/>
  </bookViews>
  <sheets>
    <sheet name="Exam Bookings" sheetId="23" r:id="rId1"/>
    <sheet name="Weekly Summary" sheetId="14" r:id="rId2"/>
    <sheet name="Summary" sheetId="4" state="hidden" r:id="rId3"/>
    <sheet name="Sales by Exam" sheetId="26" state="hidden" r:id="rId4"/>
    <sheet name="Suppliers" sheetId="20" r:id="rId5"/>
    <sheet name="Customers" sheetId="33" r:id="rId6"/>
  </sheets>
  <externalReferences>
    <externalReference r:id="rId7"/>
    <externalReference r:id="rId8"/>
  </externalReferences>
  <definedNames>
    <definedName name="_xlnm._FilterDatabase" localSheetId="5" hidden="1">Customers!$A$1:$K$51</definedName>
    <definedName name="_xlnm._FilterDatabase" localSheetId="4" hidden="1">Suppliers!$A$1:$G$51</definedName>
    <definedName name="Convertible">#REF!</definedName>
    <definedName name="Discount2008">[1]!Table1[[#All],[Discount 2008]]</definedName>
    <definedName name="Discount2009">[1]!Table1[[#All],[Discount 2009]]</definedName>
    <definedName name="SUPPLIER_NAME" localSheetId="5">Table3[[#All],[Last Name]]</definedName>
    <definedName name="SUPPLIER_NAME" localSheetId="3">[2]!Table3[[#All],[NameLast]]</definedName>
    <definedName name="SUPPLIER_NAME" localSheetId="4">Table38[[#All],[SUPPLIER NAME]]</definedName>
    <definedName name="SUPPLIER_NAME">#REF!</definedName>
    <definedName name="SupplierOrder">[1]!SupplierRank[#Data]</definedName>
    <definedName name="Year_2017">#REF!</definedName>
  </definedNames>
  <calcPr calcId="191029"/>
</workbook>
</file>

<file path=xl/calcChain.xml><?xml version="1.0" encoding="utf-8"?>
<calcChain xmlns="http://schemas.openxmlformats.org/spreadsheetml/2006/main">
  <c r="M6" i="26" l="1"/>
  <c r="L6" i="26"/>
  <c r="K6" i="26"/>
  <c r="J6" i="26"/>
  <c r="I6" i="26"/>
  <c r="H6" i="26"/>
  <c r="G6" i="26"/>
  <c r="F6" i="26"/>
  <c r="E6" i="26"/>
  <c r="D6" i="26"/>
  <c r="C6" i="26"/>
  <c r="B6" i="26"/>
  <c r="H9" i="23" l="1"/>
  <c r="I9" i="23" s="1"/>
  <c r="H10" i="23"/>
  <c r="I10" i="23" s="1"/>
  <c r="H11" i="23"/>
  <c r="I11" i="23" s="1"/>
  <c r="H12" i="23"/>
  <c r="I12" i="23" s="1"/>
  <c r="H13" i="23"/>
  <c r="I13" i="23" s="1"/>
  <c r="H14" i="23"/>
  <c r="I14" i="23" s="1"/>
  <c r="H15" i="23"/>
  <c r="I15" i="23" s="1"/>
  <c r="H16" i="23"/>
  <c r="I16" i="23" s="1"/>
  <c r="H17" i="23"/>
  <c r="I17" i="23" s="1"/>
  <c r="H18" i="23"/>
  <c r="I18" i="23" s="1"/>
  <c r="H19" i="23"/>
  <c r="I19" i="23" s="1"/>
  <c r="H20" i="23"/>
  <c r="I20" i="23" s="1"/>
  <c r="H21" i="23"/>
  <c r="I21" i="23" s="1"/>
  <c r="H22" i="23"/>
  <c r="I22" i="23" s="1"/>
  <c r="H23" i="23"/>
  <c r="I23" i="23" s="1"/>
  <c r="H24" i="23"/>
  <c r="I24" i="23" s="1"/>
  <c r="H25" i="23"/>
  <c r="I25" i="23" s="1"/>
  <c r="H26" i="23"/>
  <c r="I26" i="23" s="1"/>
  <c r="H27" i="23"/>
  <c r="I27" i="23" s="1"/>
  <c r="H28" i="23"/>
  <c r="I28" i="23" s="1"/>
  <c r="H29" i="23"/>
  <c r="I29" i="23" s="1"/>
  <c r="H30" i="23"/>
  <c r="I30" i="23" s="1"/>
  <c r="H31" i="23"/>
  <c r="I31" i="23" s="1"/>
  <c r="H32" i="23"/>
  <c r="I32" i="23" s="1"/>
  <c r="H33" i="23"/>
  <c r="I33" i="23" s="1"/>
  <c r="H34" i="23"/>
  <c r="I34" i="23" s="1"/>
  <c r="H35" i="23"/>
  <c r="I35" i="23" s="1"/>
  <c r="H36" i="23"/>
  <c r="I36" i="23" s="1"/>
  <c r="H37" i="23"/>
  <c r="I37" i="23" s="1"/>
  <c r="H38" i="23"/>
  <c r="I38" i="23" s="1"/>
  <c r="H39" i="23"/>
  <c r="I39" i="23" s="1"/>
  <c r="H40" i="23"/>
  <c r="I40" i="23" s="1"/>
  <c r="H41" i="23"/>
  <c r="I41" i="23" s="1"/>
  <c r="H42" i="23"/>
  <c r="I42" i="23" s="1"/>
  <c r="H43" i="23"/>
  <c r="I43" i="23" s="1"/>
  <c r="H44" i="23"/>
  <c r="I44" i="23" s="1"/>
  <c r="H45" i="23"/>
  <c r="I45" i="23" s="1"/>
  <c r="H46" i="23"/>
  <c r="I46" i="23" s="1"/>
  <c r="H8" i="23"/>
  <c r="I8" i="23" s="1"/>
  <c r="J3" i="14" l="1"/>
  <c r="F2" i="20" l="1"/>
  <c r="F3" i="20"/>
  <c r="F4" i="20"/>
  <c r="F5" i="20"/>
  <c r="F6" i="20"/>
  <c r="F7" i="20"/>
  <c r="F8" i="20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</calcChain>
</file>

<file path=xl/sharedStrings.xml><?xml version="1.0" encoding="utf-8"?>
<sst xmlns="http://schemas.openxmlformats.org/spreadsheetml/2006/main" count="654" uniqueCount="231">
  <si>
    <t>January</t>
  </si>
  <si>
    <t>February</t>
  </si>
  <si>
    <t>March</t>
  </si>
  <si>
    <t>April</t>
  </si>
  <si>
    <t>May</t>
  </si>
  <si>
    <t>June</t>
  </si>
  <si>
    <t>Quantity</t>
  </si>
  <si>
    <t>Max quantity of MOS Voucher</t>
  </si>
  <si>
    <t>Min quantity of the Voucher</t>
  </si>
  <si>
    <t>Quarter 1</t>
  </si>
  <si>
    <t>Quarter 2</t>
  </si>
  <si>
    <t>July</t>
  </si>
  <si>
    <t>August</t>
  </si>
  <si>
    <t>September</t>
  </si>
  <si>
    <t>October</t>
  </si>
  <si>
    <t>November</t>
  </si>
  <si>
    <t>December</t>
  </si>
  <si>
    <t>Total</t>
  </si>
  <si>
    <t>Quarter 3</t>
  </si>
  <si>
    <t>Quarter 4</t>
  </si>
  <si>
    <t>MK Corporation Total</t>
  </si>
  <si>
    <t>Exam</t>
  </si>
  <si>
    <t>IC3</t>
  </si>
  <si>
    <t>IELTS</t>
  </si>
  <si>
    <t>MOS</t>
  </si>
  <si>
    <t>TOEIC</t>
  </si>
  <si>
    <t>Description</t>
  </si>
  <si>
    <t>PART NUMBER</t>
  </si>
  <si>
    <t>SUPPLIER NAME</t>
  </si>
  <si>
    <t>TOY CATEGORY</t>
  </si>
  <si>
    <t>TOY DETAIL</t>
  </si>
  <si>
    <t>QUANTITY IN STOCK</t>
  </si>
  <si>
    <t>STOCK VALUE</t>
  </si>
  <si>
    <t>PRICE</t>
  </si>
  <si>
    <t>P001</t>
  </si>
  <si>
    <t>Lucky Atlantic Imports</t>
  </si>
  <si>
    <t>Building Toys</t>
  </si>
  <si>
    <t>Building Blocks Small</t>
  </si>
  <si>
    <t>P002</t>
  </si>
  <si>
    <t>Toy Bucket Corporation</t>
  </si>
  <si>
    <t>Books</t>
  </si>
  <si>
    <t>to 3 months</t>
  </si>
  <si>
    <t>Educational Fun, Ltd</t>
  </si>
  <si>
    <t>Outdoor</t>
  </si>
  <si>
    <t>Swings</t>
  </si>
  <si>
    <t>Building Blocks Medium</t>
  </si>
  <si>
    <t>3-6 months</t>
  </si>
  <si>
    <t>Slides</t>
  </si>
  <si>
    <t>Mat</t>
  </si>
  <si>
    <t>Play Mat</t>
  </si>
  <si>
    <t>Soft Toys</t>
  </si>
  <si>
    <t>Small</t>
  </si>
  <si>
    <t>Building Blocks Large</t>
  </si>
  <si>
    <t>Interactive</t>
  </si>
  <si>
    <t>Wooden Toys</t>
  </si>
  <si>
    <t>Train Sets</t>
  </si>
  <si>
    <t>Mobiles</t>
  </si>
  <si>
    <t>Cot Hanging</t>
  </si>
  <si>
    <t>6-9 Months</t>
  </si>
  <si>
    <t>Dolls</t>
  </si>
  <si>
    <t>Film characters</t>
  </si>
  <si>
    <t>Large</t>
  </si>
  <si>
    <t>Animals</t>
  </si>
  <si>
    <t>9-12 Months</t>
  </si>
  <si>
    <t>Rocking Horses</t>
  </si>
  <si>
    <t>Playhouses</t>
  </si>
  <si>
    <t>Play Gym</t>
  </si>
  <si>
    <t>12-18 Months</t>
  </si>
  <si>
    <t>Shapes</t>
  </si>
  <si>
    <t>Extra Large</t>
  </si>
  <si>
    <t>Action</t>
  </si>
  <si>
    <t>18-24 Months</t>
  </si>
  <si>
    <t>Room</t>
  </si>
  <si>
    <t>Well known charcters</t>
  </si>
  <si>
    <t>Cars</t>
  </si>
  <si>
    <t>Festive</t>
  </si>
  <si>
    <t>Media Interest</t>
  </si>
  <si>
    <t>Pushchair Toys</t>
  </si>
  <si>
    <t>Learning</t>
  </si>
  <si>
    <t>Trampolines</t>
  </si>
  <si>
    <t>Computer based</t>
  </si>
  <si>
    <t>Spoken</t>
  </si>
  <si>
    <t>Medium</t>
  </si>
  <si>
    <t>Fabric</t>
  </si>
  <si>
    <t>Heros</t>
  </si>
  <si>
    <t>Prestige</t>
  </si>
  <si>
    <t>Communication</t>
  </si>
  <si>
    <t>picnic set</t>
  </si>
  <si>
    <t>CustomerID</t>
  </si>
  <si>
    <t>Leah</t>
  </si>
  <si>
    <t>Gareth</t>
  </si>
  <si>
    <t>Holly</t>
  </si>
  <si>
    <t>Akkers</t>
  </si>
  <si>
    <t>Tang</t>
  </si>
  <si>
    <t>Dickson</t>
  </si>
  <si>
    <t>Address</t>
  </si>
  <si>
    <t>City</t>
  </si>
  <si>
    <t>StateOrProvince</t>
  </si>
  <si>
    <t>PostalCode</t>
  </si>
  <si>
    <t>CountryOrRegion</t>
  </si>
  <si>
    <t>Birthdate</t>
  </si>
  <si>
    <t>CurrentAge</t>
  </si>
  <si>
    <t>LV</t>
  </si>
  <si>
    <t>YX</t>
  </si>
  <si>
    <t>ZM</t>
  </si>
  <si>
    <t>TW</t>
  </si>
  <si>
    <t>US</t>
  </si>
  <si>
    <t>JJ</t>
  </si>
  <si>
    <t>YZ</t>
  </si>
  <si>
    <t>VA</t>
  </si>
  <si>
    <t>PF</t>
  </si>
  <si>
    <t>YD</t>
  </si>
  <si>
    <t>GR</t>
  </si>
  <si>
    <t>VQ</t>
  </si>
  <si>
    <t>PK</t>
  </si>
  <si>
    <t>HL</t>
  </si>
  <si>
    <t>SB</t>
  </si>
  <si>
    <t>QP</t>
  </si>
  <si>
    <t>FW</t>
  </si>
  <si>
    <t>PU</t>
  </si>
  <si>
    <t>OL</t>
  </si>
  <si>
    <t>GM</t>
  </si>
  <si>
    <t>CR</t>
  </si>
  <si>
    <t>QI</t>
  </si>
  <si>
    <t>MG</t>
  </si>
  <si>
    <t>LK</t>
  </si>
  <si>
    <t>ZN</t>
  </si>
  <si>
    <t>MM</t>
  </si>
  <si>
    <t>CA</t>
  </si>
  <si>
    <t>DB</t>
  </si>
  <si>
    <t>QO</t>
  </si>
  <si>
    <t>QS</t>
  </si>
  <si>
    <t>FR</t>
  </si>
  <si>
    <t>HH</t>
  </si>
  <si>
    <t>XT</t>
  </si>
  <si>
    <t>FS</t>
  </si>
  <si>
    <t>ZV</t>
  </si>
  <si>
    <t>UQ</t>
  </si>
  <si>
    <t>UK</t>
  </si>
  <si>
    <t>MB</t>
  </si>
  <si>
    <t>YL</t>
  </si>
  <si>
    <t>HQ</t>
  </si>
  <si>
    <t>WL</t>
  </si>
  <si>
    <t>DC</t>
  </si>
  <si>
    <t>TM</t>
  </si>
  <si>
    <t>KC</t>
  </si>
  <si>
    <t>AB</t>
  </si>
  <si>
    <t>A1A 1A1</t>
  </si>
  <si>
    <t>Canada</t>
  </si>
  <si>
    <t>United States</t>
  </si>
  <si>
    <t>AC</t>
  </si>
  <si>
    <t>A1A 1A2</t>
  </si>
  <si>
    <t>BA</t>
  </si>
  <si>
    <t>B1A 1A1</t>
  </si>
  <si>
    <t>Customer Information</t>
  </si>
  <si>
    <t>Average age:</t>
  </si>
  <si>
    <t>P003</t>
  </si>
  <si>
    <t>P004</t>
  </si>
  <si>
    <t>P005</t>
  </si>
  <si>
    <t>P006</t>
  </si>
  <si>
    <t>P007</t>
  </si>
  <si>
    <t>P008</t>
  </si>
  <si>
    <t>P009</t>
  </si>
  <si>
    <t>P010</t>
  </si>
  <si>
    <t>P011</t>
  </si>
  <si>
    <t>P012</t>
  </si>
  <si>
    <t>P013</t>
  </si>
  <si>
    <t>P014</t>
  </si>
  <si>
    <t>P015</t>
  </si>
  <si>
    <t>P016</t>
  </si>
  <si>
    <t>P017</t>
  </si>
  <si>
    <t>P018</t>
  </si>
  <si>
    <t>P019</t>
  </si>
  <si>
    <t>P020</t>
  </si>
  <si>
    <t>P021</t>
  </si>
  <si>
    <t>P022</t>
  </si>
  <si>
    <t>P023</t>
  </si>
  <si>
    <t>P024</t>
  </si>
  <si>
    <t>P025</t>
  </si>
  <si>
    <t>P026</t>
  </si>
  <si>
    <t>P027</t>
  </si>
  <si>
    <t>P028</t>
  </si>
  <si>
    <t>P029</t>
  </si>
  <si>
    <t>P030</t>
  </si>
  <si>
    <t>P031</t>
  </si>
  <si>
    <t>P032</t>
  </si>
  <si>
    <t>P033</t>
  </si>
  <si>
    <t>P034</t>
  </si>
  <si>
    <t>P035</t>
  </si>
  <si>
    <t>P036</t>
  </si>
  <si>
    <t>P037</t>
  </si>
  <si>
    <t>P038</t>
  </si>
  <si>
    <t>P039</t>
  </si>
  <si>
    <t>P040</t>
  </si>
  <si>
    <t>P041</t>
  </si>
  <si>
    <t>P042</t>
  </si>
  <si>
    <t>P043</t>
  </si>
  <si>
    <t>P044</t>
  </si>
  <si>
    <t>P045</t>
  </si>
  <si>
    <t>P046</t>
  </si>
  <si>
    <t>P047</t>
  </si>
  <si>
    <t>P048</t>
  </si>
  <si>
    <t>P049</t>
  </si>
  <si>
    <t>P050</t>
  </si>
  <si>
    <t>Supplier Information</t>
  </si>
  <si>
    <t>Maximum Stock Value:</t>
  </si>
  <si>
    <t>Sunday</t>
  </si>
  <si>
    <t>Monday</t>
  </si>
  <si>
    <t>Tuesday</t>
  </si>
  <si>
    <t>Wednesday</t>
  </si>
  <si>
    <t>Thursday</t>
  </si>
  <si>
    <t>Friday</t>
  </si>
  <si>
    <t>Saturday</t>
  </si>
  <si>
    <t>Daily Average</t>
  </si>
  <si>
    <t>Sales Information</t>
  </si>
  <si>
    <t>Weekly total:</t>
  </si>
  <si>
    <t>Certiport ID</t>
  </si>
  <si>
    <t>Month</t>
  </si>
  <si>
    <t>Firstname</t>
  </si>
  <si>
    <t>LastName</t>
  </si>
  <si>
    <t>Fee</t>
  </si>
  <si>
    <t>Janurary</t>
  </si>
  <si>
    <t>Quantity of the exam:</t>
  </si>
  <si>
    <t>Total fees:</t>
  </si>
  <si>
    <t>Customer</t>
  </si>
  <si>
    <t>The fee total of the exam has 648 or more exams</t>
  </si>
  <si>
    <t>DISCOUNT</t>
  </si>
  <si>
    <t>Email Address</t>
  </si>
  <si>
    <t>Middle Name</t>
  </si>
  <si>
    <t>First Name</t>
  </si>
  <si>
    <t>Last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</si>
</sst>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C000"/>
        <bgColor indexed="64"/>
      </patternFill>
    </fill>
    <fill>
      <patternFill patternType="solid">
        <fgColor rgb="FFFFE59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/>
      <diagonal/>
    </border>
    <border>
      <left/>
      <right/>
      <top/>
      <bottom style="thick">
        <color theme="3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n">
        <color theme="6" tint="0.3999755851924192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6" tint="0.39997558519241921"/>
      </right>
      <top/>
      <bottom/>
      <diagonal/>
    </border>
    <border>
      <left style="thin">
        <color theme="6" tint="0.39997558519241921"/>
      </left>
      <right/>
      <top style="thin">
        <color theme="6" tint="0.39997558519241921"/>
      </top>
      <bottom style="medium">
        <color theme="1"/>
      </bottom>
      <diagonal/>
    </border>
    <border>
      <left/>
      <right/>
      <top style="thin">
        <color theme="6" tint="0.3999755851924192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theme="6" tint="0.39997558519241921"/>
      </right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</borders>
  <cellStyleXfs count="4">
    <xf numFmtId="0" fontId="0" fillId="0" borderId="0"/>
    <xf numFmtId="0" fontId="4" fillId="0" borderId="1" applyNumberFormat="0" applyFill="0" applyAlignment="0" applyProtection="0"/>
    <xf numFmtId="0" fontId="3" fillId="0" borderId="5" applyNumberFormat="0" applyFill="0" applyAlignment="0" applyProtection="0"/>
    <xf numFmtId="0" fontId="2" fillId="0" borderId="10" applyNumberFormat="0" applyFill="0" applyAlignment="0" applyProtection="0"/>
  </cellStyleXfs>
  <cellXfs count="68">
    <xf numFmtId="0" fontId="0" fillId="0" borderId="0" xfId="0"/>
    <xf numFmtId="0" fontId="1" fillId="2" borderId="4" xfId="0" applyFont="1" applyFill="1" applyBorder="1"/>
    <xf numFmtId="0" fontId="1" fillId="2" borderId="9" xfId="0" applyFont="1" applyFill="1" applyBorder="1"/>
    <xf numFmtId="0" fontId="0" fillId="0" borderId="9" xfId="0" applyBorder="1"/>
    <xf numFmtId="0" fontId="2" fillId="0" borderId="10" xfId="3"/>
    <xf numFmtId="0" fontId="2" fillId="0" borderId="0" xfId="0" applyFont="1"/>
    <xf numFmtId="1" fontId="0" fillId="0" borderId="0" xfId="0" applyNumberFormat="1"/>
    <xf numFmtId="1" fontId="0" fillId="3" borderId="14" xfId="0" applyNumberFormat="1" applyFill="1" applyBorder="1"/>
    <xf numFmtId="0" fontId="0" fillId="0" borderId="14" xfId="0" applyBorder="1"/>
    <xf numFmtId="0" fontId="1" fillId="2" borderId="0" xfId="0" applyFont="1" applyFill="1"/>
    <xf numFmtId="0" fontId="0" fillId="0" borderId="13" xfId="0" applyBorder="1"/>
    <xf numFmtId="0" fontId="0" fillId="0" borderId="15" xfId="0" applyBorder="1"/>
    <xf numFmtId="0" fontId="0" fillId="0" borderId="20" xfId="0" applyBorder="1"/>
    <xf numFmtId="0" fontId="0" fillId="0" borderId="21" xfId="0" applyBorder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164" fontId="8" fillId="0" borderId="0" xfId="0" applyNumberFormat="1" applyFont="1"/>
    <xf numFmtId="14" fontId="8" fillId="0" borderId="0" xfId="0" applyNumberFormat="1" applyFont="1"/>
    <xf numFmtId="0" fontId="0" fillId="5" borderId="0" xfId="0" applyFill="1"/>
    <xf numFmtId="0" fontId="2" fillId="0" borderId="0" xfId="0" applyFont="1" applyAlignment="1">
      <alignment horizontal="right"/>
    </xf>
    <xf numFmtId="1" fontId="8" fillId="0" borderId="0" xfId="0" applyNumberFormat="1" applyFont="1"/>
    <xf numFmtId="0" fontId="0" fillId="6" borderId="22" xfId="0" applyFill="1" applyBorder="1"/>
    <xf numFmtId="0" fontId="0" fillId="6" borderId="4" xfId="0" applyFill="1" applyBorder="1"/>
    <xf numFmtId="0" fontId="0" fillId="6" borderId="9" xfId="0" applyFill="1" applyBorder="1"/>
    <xf numFmtId="0" fontId="0" fillId="0" borderId="4" xfId="0" applyBorder="1"/>
    <xf numFmtId="0" fontId="0" fillId="0" borderId="22" xfId="0" applyBorder="1"/>
    <xf numFmtId="0" fontId="0" fillId="6" borderId="0" xfId="0" applyFill="1"/>
    <xf numFmtId="0" fontId="0" fillId="0" borderId="23" xfId="0" applyBorder="1"/>
    <xf numFmtId="0" fontId="0" fillId="0" borderId="25" xfId="0" applyBorder="1"/>
    <xf numFmtId="0" fontId="0" fillId="0" borderId="26" xfId="0" applyBorder="1"/>
    <xf numFmtId="0" fontId="8" fillId="0" borderId="13" xfId="0" applyFont="1" applyBorder="1"/>
    <xf numFmtId="0" fontId="0" fillId="0" borderId="11" xfId="0" applyBorder="1"/>
    <xf numFmtId="165" fontId="0" fillId="0" borderId="13" xfId="0" applyNumberFormat="1" applyBorder="1"/>
    <xf numFmtId="44" fontId="0" fillId="8" borderId="13" xfId="0" applyNumberFormat="1" applyFill="1" applyBorder="1"/>
    <xf numFmtId="0" fontId="0" fillId="3" borderId="7" xfId="0" applyFill="1" applyBorder="1"/>
    <xf numFmtId="165" fontId="0" fillId="3" borderId="8" xfId="0" applyNumberFormat="1" applyFill="1" applyBorder="1"/>
    <xf numFmtId="0" fontId="0" fillId="0" borderId="7" xfId="0" applyBorder="1"/>
    <xf numFmtId="165" fontId="0" fillId="0" borderId="8" xfId="0" applyNumberFormat="1" applyBorder="1"/>
    <xf numFmtId="165" fontId="0" fillId="0" borderId="12" xfId="0" applyNumberFormat="1" applyBorder="1"/>
    <xf numFmtId="165" fontId="0" fillId="0" borderId="16" xfId="0" applyNumberFormat="1" applyBorder="1"/>
    <xf numFmtId="0" fontId="6" fillId="7" borderId="17" xfId="0" applyFont="1" applyFill="1" applyBorder="1"/>
    <xf numFmtId="0" fontId="6" fillId="7" borderId="18" xfId="0" applyFont="1" applyFill="1" applyBorder="1"/>
    <xf numFmtId="0" fontId="6" fillId="7" borderId="19" xfId="0" applyFont="1" applyFill="1" applyBorder="1"/>
    <xf numFmtId="0" fontId="8" fillId="0" borderId="21" xfId="0" applyFont="1" applyBorder="1"/>
    <xf numFmtId="165" fontId="0" fillId="0" borderId="21" xfId="0" applyNumberFormat="1" applyBorder="1"/>
    <xf numFmtId="165" fontId="0" fillId="0" borderId="27" xfId="0" applyNumberFormat="1" applyBorder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0" fillId="3" borderId="29" xfId="0" applyFill="1" applyBorder="1"/>
    <xf numFmtId="0" fontId="0" fillId="0" borderId="29" xfId="0" applyBorder="1"/>
    <xf numFmtId="1" fontId="0" fillId="3" borderId="3" xfId="0" applyNumberFormat="1" applyFill="1" applyBorder="1"/>
    <xf numFmtId="0" fontId="0" fillId="0" borderId="3" xfId="0" applyBorder="1"/>
    <xf numFmtId="0" fontId="1" fillId="4" borderId="30" xfId="0" applyFont="1" applyFill="1" applyBorder="1"/>
    <xf numFmtId="0" fontId="1" fillId="4" borderId="31" xfId="0" applyFont="1" applyFill="1" applyBorder="1"/>
    <xf numFmtId="0" fontId="1" fillId="4" borderId="32" xfId="0" applyFont="1" applyFill="1" applyBorder="1"/>
    <xf numFmtId="0" fontId="0" fillId="0" borderId="6" xfId="0" applyBorder="1"/>
    <xf numFmtId="0" fontId="0" fillId="0" borderId="33" xfId="0" applyBorder="1"/>
    <xf numFmtId="0" fontId="0" fillId="0" borderId="2" xfId="0" applyBorder="1"/>
    <xf numFmtId="0" fontId="2" fillId="7" borderId="13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right"/>
    </xf>
    <xf numFmtId="0" fontId="2" fillId="8" borderId="16" xfId="0" applyFont="1" applyFill="1" applyBorder="1" applyAlignment="1">
      <alignment horizontal="right"/>
    </xf>
    <xf numFmtId="0" fontId="2" fillId="8" borderId="15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0" borderId="28" xfId="0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4" fillId="0" borderId="1" xfId="1" applyAlignment="1">
      <alignment horizontal="left"/>
    </xf>
    <xf numFmtId="0" fontId="5" fillId="5" borderId="0" xfId="0" applyFont="1" applyFill="1" applyAlignment="1">
      <alignment horizontal="center"/>
    </xf>
  </cellXfs>
  <cellStyles count="4">
    <cellStyle name="Heading 1 2" xfId="2" xr:uid="{00000000-0005-0000-0000-000003000000}"/>
    <cellStyle name="Heading 3" xfId="1" builtinId="18"/>
    <cellStyle name="Normal" xfId="0" builtinId="0"/>
    <cellStyle name="Total" xfId="3" builtinId="25"/>
  </cellStyles>
  <dxfs count="71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border outline="0">
        <right style="thin">
          <color theme="6" tint="0.39997558519241921"/>
        </right>
        <top style="thin">
          <color theme="6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6"/>
          <bgColor theme="6"/>
        </patternFill>
      </fill>
    </dxf>
    <dxf>
      <border outline="0">
        <top style="thin">
          <color theme="4"/>
        </top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border outline="0"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4"/>
        </left>
        <right style="thin">
          <color theme="4"/>
        </right>
        <top/>
        <bottom/>
      </border>
    </dxf>
    <dxf>
      <numFmt numFmtId="165" formatCode="&quot;$&quot;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5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C00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E593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'Exam Bookings'!$P$7</c:f>
              <c:strCache>
                <c:ptCount val="1"/>
                <c:pt idx="0">
                  <c:v>Fee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59C-45F7-AE00-7957570E8E1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59C-45F7-AE00-7957570E8E1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59C-45F7-AE00-7957570E8E1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59C-45F7-AE00-7957570E8E14}"/>
              </c:ext>
            </c:extLst>
          </c:dPt>
          <c:cat>
            <c:strRef>
              <c:f>'Exam Bookings'!$O$8:$O$11</c:f>
              <c:strCache>
                <c:ptCount val="4"/>
                <c:pt idx="0">
                  <c:v>IC3</c:v>
                </c:pt>
                <c:pt idx="1">
                  <c:v>MOS</c:v>
                </c:pt>
                <c:pt idx="2">
                  <c:v>TOEIC</c:v>
                </c:pt>
                <c:pt idx="3">
                  <c:v>IELTS</c:v>
                </c:pt>
              </c:strCache>
            </c:strRef>
          </c:cat>
          <c:val>
            <c:numRef>
              <c:f>'Exam Bookings'!$P$8:$P$11</c:f>
              <c:numCache>
                <c:formatCode>"$"#,##0.00</c:formatCode>
                <c:ptCount val="4"/>
                <c:pt idx="0">
                  <c:v>32</c:v>
                </c:pt>
                <c:pt idx="1">
                  <c:v>35</c:v>
                </c:pt>
                <c:pt idx="2">
                  <c:v>52</c:v>
                </c:pt>
                <c:pt idx="3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ED-4B64-806B-85C72A772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Sales by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'Sales by Exam'!$A$6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'Sales by Exam'!$B$1:$M$1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'Sales by Exam'!$B$6:$M$6</c:f>
              <c:numCache>
                <c:formatCode>General</c:formatCode>
                <c:ptCount val="12"/>
                <c:pt idx="0">
                  <c:v>18298</c:v>
                </c:pt>
                <c:pt idx="1">
                  <c:v>18375</c:v>
                </c:pt>
                <c:pt idx="2">
                  <c:v>14533</c:v>
                </c:pt>
                <c:pt idx="3">
                  <c:v>18589</c:v>
                </c:pt>
                <c:pt idx="4">
                  <c:v>13410</c:v>
                </c:pt>
                <c:pt idx="5">
                  <c:v>21767</c:v>
                </c:pt>
                <c:pt idx="6">
                  <c:v>20283</c:v>
                </c:pt>
                <c:pt idx="7">
                  <c:v>17678</c:v>
                </c:pt>
                <c:pt idx="8">
                  <c:v>18217</c:v>
                </c:pt>
                <c:pt idx="9">
                  <c:v>15590</c:v>
                </c:pt>
                <c:pt idx="10">
                  <c:v>19608</c:v>
                </c:pt>
                <c:pt idx="11">
                  <c:v>20434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C-4ED1-A1D8-C990FBE70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466800"/>
        <c:axId val="1318750720"/>
      </c:lineChart>
      <c:catAx>
        <c:axId val="131246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8750720"/>
        <c:crosses val="autoZero"/>
        <c:auto val="1"/>
        <c:lblAlgn val="ctr"/>
        <c:lblOffset val="100"/>
        <c:noMultiLvlLbl val="0"/>
      </c:catAx>
      <c:valAx>
        <c:axId val="1318750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2466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</a:t>
            </a:r>
            <a:r>
              <a:rPr lang="en-US" baseline="0"/>
              <a:t> by Month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'Sales by Exam'!$A$2</c:f>
              <c:strCache>
                <c:ptCount val="1"/>
                <c:pt idx="0">
                  <c:v>IC3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'Sales by Exam'!$B$1:$M$1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'Sales by Exam'!$B$2:$M$2</c:f>
              <c:numCache>
                <c:formatCode>General</c:formatCode>
                <c:ptCount val="12"/>
                <c:pt idx="0">
                  <c:v>3929</c:v>
                </c:pt>
                <c:pt idx="1">
                  <c:v>5098</c:v>
                </c:pt>
                <c:pt idx="2">
                  <c:v>2928</c:v>
                </c:pt>
                <c:pt idx="3">
                  <c:v>6128</c:v>
                </c:pt>
                <c:pt idx="4">
                  <c:v>2785</c:v>
                </c:pt>
                <c:pt idx="5">
                  <c:v>7063</c:v>
                </c:pt>
                <c:pt idx="6">
                  <c:v>2547</c:v>
                </c:pt>
                <c:pt idx="7">
                  <c:v>5546</c:v>
                </c:pt>
                <c:pt idx="8">
                  <c:v>3188</c:v>
                </c:pt>
                <c:pt idx="9">
                  <c:v>4488</c:v>
                </c:pt>
                <c:pt idx="10">
                  <c:v>5566</c:v>
                </c:pt>
                <c:pt idx="11">
                  <c:v>5211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CC-470E-BA84-FF87DC3A801A}"/>
            </c:ext>
          </c:extLst>
        </c:ser>
        <c:ser>
          <c:idx val="1"/>
          <c:order val="1"/>
          <c:tx>
            <c:strRef>
              <c:f>'Sales by Exam'!$A$3</c:f>
              <c:strCache>
                <c:ptCount val="1"/>
                <c:pt idx="0">
                  <c:v>IELTS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'Sales by Exam'!$B$1:$M$1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'Sales by Exam'!$B$3:$M$3</c:f>
              <c:numCache>
                <c:formatCode>General</c:formatCode>
                <c:ptCount val="12"/>
                <c:pt idx="0">
                  <c:v>5877</c:v>
                </c:pt>
                <c:pt idx="1">
                  <c:v>3846</c:v>
                </c:pt>
                <c:pt idx="2">
                  <c:v>4471</c:v>
                </c:pt>
                <c:pt idx="3">
                  <c:v>4476</c:v>
                </c:pt>
                <c:pt idx="4">
                  <c:v>1861</c:v>
                </c:pt>
                <c:pt idx="5">
                  <c:v>4829</c:v>
                </c:pt>
                <c:pt idx="6">
                  <c:v>6747</c:v>
                </c:pt>
                <c:pt idx="7">
                  <c:v>3078</c:v>
                </c:pt>
                <c:pt idx="8">
                  <c:v>5955</c:v>
                </c:pt>
                <c:pt idx="9">
                  <c:v>5048</c:v>
                </c:pt>
                <c:pt idx="10">
                  <c:v>4156</c:v>
                </c:pt>
                <c:pt idx="11">
                  <c:v>3227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CC-470E-BA84-FF87DC3A801A}"/>
            </c:ext>
          </c:extLst>
        </c:ser>
        <c:ser>
          <c:idx val="2"/>
          <c:order val="2"/>
          <c:tx>
            <c:strRef>
              <c:f>'Sales by Exam'!$A$4</c:f>
              <c:strCache>
                <c:ptCount val="1"/>
                <c:pt idx="0">
                  <c:v>MOS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'Sales by Exam'!$B$1:$M$1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'Sales by Exam'!$B$4:$M$4</c:f>
              <c:numCache>
                <c:formatCode>General</c:formatCode>
                <c:ptCount val="12"/>
                <c:pt idx="0">
                  <c:v>3270</c:v>
                </c:pt>
                <c:pt idx="1">
                  <c:v>5465</c:v>
                </c:pt>
                <c:pt idx="2">
                  <c:v>3811</c:v>
                </c:pt>
                <c:pt idx="3">
                  <c:v>3258</c:v>
                </c:pt>
                <c:pt idx="4">
                  <c:v>4092</c:v>
                </c:pt>
                <c:pt idx="5">
                  <c:v>3671</c:v>
                </c:pt>
                <c:pt idx="6">
                  <c:v>6105</c:v>
                </c:pt>
                <c:pt idx="7">
                  <c:v>4773</c:v>
                </c:pt>
                <c:pt idx="8">
                  <c:v>3420</c:v>
                </c:pt>
                <c:pt idx="9">
                  <c:v>1930</c:v>
                </c:pt>
                <c:pt idx="10">
                  <c:v>6539</c:v>
                </c:pt>
                <c:pt idx="11">
                  <c:v>6290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CC-470E-BA84-FF87DC3A801A}"/>
            </c:ext>
          </c:extLst>
        </c:ser>
        <c:ser>
          <c:idx val="3"/>
          <c:order val="3"/>
          <c:tx>
            <c:strRef>
              <c:f>'Sales by Exam'!$A$5</c:f>
              <c:strCache>
                <c:ptCount val="1"/>
                <c:pt idx="0">
                  <c:v>TOEIC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'Sales by Exam'!$B$1:$M$1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'Sales by Exam'!$B$5:$M$5</c:f>
              <c:numCache>
                <c:formatCode>General</c:formatCode>
                <c:ptCount val="12"/>
                <c:pt idx="0">
                  <c:v>5222</c:v>
                </c:pt>
                <c:pt idx="1">
                  <c:v>3966</c:v>
                </c:pt>
                <c:pt idx="2">
                  <c:v>3323</c:v>
                </c:pt>
                <c:pt idx="3">
                  <c:v>4727</c:v>
                </c:pt>
                <c:pt idx="4">
                  <c:v>4672</c:v>
                </c:pt>
                <c:pt idx="5">
                  <c:v>6204</c:v>
                </c:pt>
                <c:pt idx="6">
                  <c:v>4884</c:v>
                </c:pt>
                <c:pt idx="7">
                  <c:v>4281</c:v>
                </c:pt>
                <c:pt idx="8">
                  <c:v>5654</c:v>
                </c:pt>
                <c:pt idx="9">
                  <c:v>4124</c:v>
                </c:pt>
                <c:pt idx="10">
                  <c:v>3347</c:v>
                </c:pt>
                <c:pt idx="11">
                  <c:v>5706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CC-470E-BA84-FF87DC3A8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27987392"/>
        <c:axId val="1387826128"/>
      </c:barChart>
      <c:catAx>
        <c:axId val="1427987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7826128"/>
        <c:crosses val="autoZero"/>
        <c:auto val="1"/>
        <c:lblAlgn val="ctr"/>
        <c:lblOffset val="100"/>
        <c:noMultiLvlLbl val="0"/>
      </c:catAx>
      <c:valAx>
        <c:axId val="1387826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7987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Q1 Sales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'Sales by Exam'!$B$1</c:f>
              <c:strCache>
                <c:ptCount val="1"/>
                <c:pt idx="0">
                  <c:v>January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'Sales by Exam'!$A$2:$A$5</c:f>
              <c:strCache>
                <c:ptCount val="4"/>
                <c:pt idx="0">
                  <c:v>IC3</c:v>
                </c:pt>
                <c:pt idx="1">
                  <c:v>IELTS</c:v>
                </c:pt>
                <c:pt idx="2">
                  <c:v>MOS</c:v>
                </c:pt>
                <c:pt idx="3">
                  <c:v>TOEIC</c:v>
                </c:pt>
              </c:strCache>
            </c:strRef>
          </c:cat>
          <c:val>
            <c:numRef>
              <c:f>'Sales by Exam'!$B$2:$B$5</c:f>
              <c:numCache>
                <c:formatCode>General</c:formatCode>
                <c:ptCount val="4"/>
                <c:pt idx="0">
                  <c:v>3929</c:v>
                </c:pt>
                <c:pt idx="1">
                  <c:v>5877</c:v>
                </c:pt>
                <c:pt idx="2">
                  <c:v>3270</c:v>
                </c:pt>
                <c:pt idx="3">
                  <c:v>5222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CA-497F-AE21-CF3EF5882F4A}"/>
            </c:ext>
          </c:extLst>
        </c:ser>
        <c:ser>
          <c:idx val="1"/>
          <c:order val="1"/>
          <c:tx>
            <c:strRef>
              <c:f>'Sales by Exam'!$C$1</c:f>
              <c:strCache>
                <c:ptCount val="1"/>
                <c:pt idx="0">
                  <c:v>February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'Sales by Exam'!$A$2:$A$5</c:f>
              <c:strCache>
                <c:ptCount val="4"/>
                <c:pt idx="0">
                  <c:v>IC3</c:v>
                </c:pt>
                <c:pt idx="1">
                  <c:v>IELTS</c:v>
                </c:pt>
                <c:pt idx="2">
                  <c:v>MOS</c:v>
                </c:pt>
                <c:pt idx="3">
                  <c:v>TOEIC</c:v>
                </c:pt>
              </c:strCache>
            </c:strRef>
          </c:cat>
          <c:val>
            <c:numRef>
              <c:f>'Sales by Exam'!$C$2:$C$5</c:f>
              <c:numCache>
                <c:formatCode>General</c:formatCode>
                <c:ptCount val="4"/>
                <c:pt idx="0">
                  <c:v>5098</c:v>
                </c:pt>
                <c:pt idx="1">
                  <c:v>3846</c:v>
                </c:pt>
                <c:pt idx="2">
                  <c:v>5465</c:v>
                </c:pt>
                <c:pt idx="3">
                  <c:v>3966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CA-497F-AE21-CF3EF5882F4A}"/>
            </c:ext>
          </c:extLst>
        </c:ser>
        <c:ser>
          <c:idx val="2"/>
          <c:order val="2"/>
          <c:tx>
            <c:strRef>
              <c:f>'Sales by Exam'!$D$1</c:f>
              <c:strCache>
                <c:ptCount val="1"/>
                <c:pt idx="0">
                  <c:v>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'Sales by Exam'!$A$2:$A$5</c:f>
              <c:strCache>
                <c:ptCount val="4"/>
                <c:pt idx="0">
                  <c:v>IC3</c:v>
                </c:pt>
                <c:pt idx="1">
                  <c:v>IELTS</c:v>
                </c:pt>
                <c:pt idx="2">
                  <c:v>MOS</c:v>
                </c:pt>
                <c:pt idx="3">
                  <c:v>TOEIC</c:v>
                </c:pt>
              </c:strCache>
            </c:strRef>
          </c:cat>
          <c:val>
            <c:numRef>
              <c:f>'Sales by Exam'!$D$2:$D$5</c:f>
              <c:numCache>
                <c:formatCode>General</c:formatCode>
                <c:ptCount val="4"/>
                <c:pt idx="0">
                  <c:v>2928</c:v>
                </c:pt>
                <c:pt idx="1">
                  <c:v>4471</c:v>
                </c:pt>
                <c:pt idx="2">
                  <c:v>3811</c:v>
                </c:pt>
                <c:pt idx="3">
                  <c:v>3323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CA-497F-AE21-CF3EF5882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3591872"/>
        <c:axId val="1387824048"/>
      </c:barChart>
      <c:catAx>
        <c:axId val="139359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7824048"/>
        <c:crosses val="autoZero"/>
        <c:auto val="1"/>
        <c:lblAlgn val="ctr"/>
        <c:lblOffset val="100"/>
        <c:noMultiLvlLbl val="0"/>
      </c:catAx>
      <c:valAx>
        <c:axId val="1387824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591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33C8DDF2-65E5-4888-99D5-C4DAD4AE1477}" type="doc">
      <dgm:prSet loTypeId="urn:microsoft.com/office/officeart/2005/8/layout/vProcess5" loCatId="process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US"/>
        </a:p>
      </dgm:t>
    </dgm:pt>
    <dgm:pt modelId="{05381A1C-CCDD-4C1D-A9CD-A6B348E7218D}">
      <dgm:prSet phldrT="[Text]"/>
      <dgm:spPr/>
      <dgm:t>
        <a:bodyPr/>
        <a:lstStyle/>
        <a:p>
          <a:r>
            <a:rPr lang="en-US"/>
            <a:t>IC3</a:t>
          </a:r>
        </a:p>
      </dgm:t>
    </dgm:pt>
    <dgm:pt modelId="{E2303CD2-16AB-450A-B72C-5C0588A66125}" type="parTrans" cxnId="{6CA1C5CF-E9EF-4BB9-9747-A03ECEADFFD0}">
      <dgm:prSet/>
      <dgm:spPr/>
      <dgm:t>
        <a:bodyPr/>
        <a:lstStyle/>
        <a:p>
          <a:endParaRPr lang="en-US"/>
        </a:p>
      </dgm:t>
    </dgm:pt>
    <dgm:pt modelId="{B5B18720-5324-4D39-B48E-B60F4B7FCD11}" type="sibTrans" cxnId="{6CA1C5CF-E9EF-4BB9-9747-A03ECEADFFD0}">
      <dgm:prSet/>
      <dgm:spPr/>
      <dgm:t>
        <a:bodyPr/>
        <a:lstStyle/>
        <a:p>
          <a:endParaRPr lang="en-US"/>
        </a:p>
      </dgm:t>
    </dgm:pt>
    <dgm:pt modelId="{FEFC32FE-5634-4B42-B409-D98CC04BBF03}">
      <dgm:prSet phldrT="[Text]"/>
      <dgm:spPr/>
      <dgm:t>
        <a:bodyPr/>
        <a:lstStyle/>
        <a:p>
          <a:r>
            <a:rPr lang="en-US"/>
            <a:t>IELTS</a:t>
          </a:r>
        </a:p>
      </dgm:t>
    </dgm:pt>
    <dgm:pt modelId="{27BB6140-9BD3-458D-8032-D8793BED324A}" type="parTrans" cxnId="{AAEA2CF9-6FD1-4CF5-9EF8-847357EA5F0C}">
      <dgm:prSet/>
      <dgm:spPr/>
      <dgm:t>
        <a:bodyPr/>
        <a:lstStyle/>
        <a:p>
          <a:endParaRPr lang="en-US"/>
        </a:p>
      </dgm:t>
    </dgm:pt>
    <dgm:pt modelId="{E95ADD42-ADE3-46DC-87DA-23D56E1B4D23}" type="sibTrans" cxnId="{AAEA2CF9-6FD1-4CF5-9EF8-847357EA5F0C}">
      <dgm:prSet/>
      <dgm:spPr/>
      <dgm:t>
        <a:bodyPr/>
        <a:lstStyle/>
        <a:p>
          <a:endParaRPr lang="en-US"/>
        </a:p>
      </dgm:t>
    </dgm:pt>
    <dgm:pt modelId="{5C48DF08-D628-4A3B-84CC-E5153DEEE37F}">
      <dgm:prSet phldrT="[Text]"/>
      <dgm:spPr/>
      <dgm:t>
        <a:bodyPr/>
        <a:lstStyle/>
        <a:p>
          <a:r>
            <a:rPr lang="en-US"/>
            <a:t>TOEIC</a:t>
          </a:r>
        </a:p>
      </dgm:t>
    </dgm:pt>
    <dgm:pt modelId="{68E2A639-EC67-489F-B73E-AA8E746EF326}" type="parTrans" cxnId="{28AC69A7-4F0A-4CB0-B758-3616D2204808}">
      <dgm:prSet/>
      <dgm:spPr/>
      <dgm:t>
        <a:bodyPr/>
        <a:lstStyle/>
        <a:p>
          <a:endParaRPr lang="en-US"/>
        </a:p>
      </dgm:t>
    </dgm:pt>
    <dgm:pt modelId="{2017A6C1-BDA4-4871-AE9A-678F88C84EBC}" type="sibTrans" cxnId="{28AC69A7-4F0A-4CB0-B758-3616D2204808}">
      <dgm:prSet/>
      <dgm:spPr/>
      <dgm:t>
        <a:bodyPr/>
        <a:lstStyle/>
        <a:p>
          <a:endParaRPr lang="en-US"/>
        </a:p>
      </dgm:t>
    </dgm:pt>
    <dgm:pt modelId="{6F61E49D-ACBA-4CEA-9CD4-9CE0603BB431}" type="pres">
      <dgm:prSet presAssocID="{33C8DDF2-65E5-4888-99D5-C4DAD4AE1477}" presName="outerComposite" presStyleCnt="0">
        <dgm:presLayoutVars>
          <dgm:chMax val="5"/>
          <dgm:dir/>
          <dgm:resizeHandles val="exact"/>
        </dgm:presLayoutVars>
      </dgm:prSet>
      <dgm:spPr/>
    </dgm:pt>
    <dgm:pt modelId="{BB76B3EC-CC5B-4CF5-975F-1B71DE47D67F}" type="pres">
      <dgm:prSet presAssocID="{33C8DDF2-65E5-4888-99D5-C4DAD4AE1477}" presName="dummyMaxCanvas" presStyleCnt="0">
        <dgm:presLayoutVars/>
      </dgm:prSet>
      <dgm:spPr/>
    </dgm:pt>
    <dgm:pt modelId="{3C32E7E6-2B2D-458D-B85E-9054D8606173}" type="pres">
      <dgm:prSet presAssocID="{33C8DDF2-65E5-4888-99D5-C4DAD4AE1477}" presName="ThreeNodes_1" presStyleLbl="node1" presStyleIdx="0" presStyleCnt="3">
        <dgm:presLayoutVars>
          <dgm:bulletEnabled val="1"/>
        </dgm:presLayoutVars>
      </dgm:prSet>
      <dgm:spPr/>
    </dgm:pt>
    <dgm:pt modelId="{8431BBDE-66B3-43A6-A577-EF1080487B22}" type="pres">
      <dgm:prSet presAssocID="{33C8DDF2-65E5-4888-99D5-C4DAD4AE1477}" presName="ThreeNodes_2" presStyleLbl="node1" presStyleIdx="1" presStyleCnt="3">
        <dgm:presLayoutVars>
          <dgm:bulletEnabled val="1"/>
        </dgm:presLayoutVars>
      </dgm:prSet>
      <dgm:spPr/>
    </dgm:pt>
    <dgm:pt modelId="{E4793682-392B-4072-90C7-838113A33ED3}" type="pres">
      <dgm:prSet presAssocID="{33C8DDF2-65E5-4888-99D5-C4DAD4AE1477}" presName="ThreeNodes_3" presStyleLbl="node1" presStyleIdx="2" presStyleCnt="3">
        <dgm:presLayoutVars>
          <dgm:bulletEnabled val="1"/>
        </dgm:presLayoutVars>
      </dgm:prSet>
      <dgm:spPr/>
    </dgm:pt>
    <dgm:pt modelId="{B552840B-3AC7-404C-B3D6-9A8CE7D7CC03}" type="pres">
      <dgm:prSet presAssocID="{33C8DDF2-65E5-4888-99D5-C4DAD4AE1477}" presName="ThreeConn_1-2" presStyleLbl="fgAccFollowNode1" presStyleIdx="0" presStyleCnt="2">
        <dgm:presLayoutVars>
          <dgm:bulletEnabled val="1"/>
        </dgm:presLayoutVars>
      </dgm:prSet>
      <dgm:spPr/>
    </dgm:pt>
    <dgm:pt modelId="{B89B1A96-87AB-48EE-8CCE-226ED804A501}" type="pres">
      <dgm:prSet presAssocID="{33C8DDF2-65E5-4888-99D5-C4DAD4AE1477}" presName="ThreeConn_2-3" presStyleLbl="fgAccFollowNode1" presStyleIdx="1" presStyleCnt="2">
        <dgm:presLayoutVars>
          <dgm:bulletEnabled val="1"/>
        </dgm:presLayoutVars>
      </dgm:prSet>
      <dgm:spPr/>
    </dgm:pt>
    <dgm:pt modelId="{E02553EC-1032-4C3D-9E5A-CBEA95F4D378}" type="pres">
      <dgm:prSet presAssocID="{33C8DDF2-65E5-4888-99D5-C4DAD4AE1477}" presName="ThreeNodes_1_text" presStyleLbl="node1" presStyleIdx="2" presStyleCnt="3">
        <dgm:presLayoutVars>
          <dgm:bulletEnabled val="1"/>
        </dgm:presLayoutVars>
      </dgm:prSet>
      <dgm:spPr/>
    </dgm:pt>
    <dgm:pt modelId="{F9FE5213-06DF-4F3B-8217-0A04589A55E4}" type="pres">
      <dgm:prSet presAssocID="{33C8DDF2-65E5-4888-99D5-C4DAD4AE1477}" presName="ThreeNodes_2_text" presStyleLbl="node1" presStyleIdx="2" presStyleCnt="3">
        <dgm:presLayoutVars>
          <dgm:bulletEnabled val="1"/>
        </dgm:presLayoutVars>
      </dgm:prSet>
      <dgm:spPr/>
    </dgm:pt>
    <dgm:pt modelId="{3024C786-A99F-4639-A256-DE2D67E3FA4E}" type="pres">
      <dgm:prSet presAssocID="{33C8DDF2-65E5-4888-99D5-C4DAD4AE1477}" presName="ThreeNodes_3_text" presStyleLbl="node1" presStyleIdx="2" presStyleCnt="3">
        <dgm:presLayoutVars>
          <dgm:bulletEnabled val="1"/>
        </dgm:presLayoutVars>
      </dgm:prSet>
      <dgm:spPr/>
    </dgm:pt>
  </dgm:ptLst>
  <dgm:cxnLst>
    <dgm:cxn modelId="{BBCF1D5A-6FE9-4BDC-8081-6E34A8CC648C}" type="presOf" srcId="{05381A1C-CCDD-4C1D-A9CD-A6B348E7218D}" destId="{3C32E7E6-2B2D-458D-B85E-9054D8606173}" srcOrd="0" destOrd="0" presId="urn:microsoft.com/office/officeart/2005/8/layout/vProcess5"/>
    <dgm:cxn modelId="{E1BA289D-C27D-44F9-878A-399C21FE2013}" type="presOf" srcId="{FEFC32FE-5634-4B42-B409-D98CC04BBF03}" destId="{F9FE5213-06DF-4F3B-8217-0A04589A55E4}" srcOrd="1" destOrd="0" presId="urn:microsoft.com/office/officeart/2005/8/layout/vProcess5"/>
    <dgm:cxn modelId="{28AC69A7-4F0A-4CB0-B758-3616D2204808}" srcId="{33C8DDF2-65E5-4888-99D5-C4DAD4AE1477}" destId="{5C48DF08-D628-4A3B-84CC-E5153DEEE37F}" srcOrd="2" destOrd="0" parTransId="{68E2A639-EC67-489F-B73E-AA8E746EF326}" sibTransId="{2017A6C1-BDA4-4871-AE9A-678F88C84EBC}"/>
    <dgm:cxn modelId="{FE439BB4-8B81-470B-A239-681CBC75E0B5}" type="presOf" srcId="{05381A1C-CCDD-4C1D-A9CD-A6B348E7218D}" destId="{E02553EC-1032-4C3D-9E5A-CBEA95F4D378}" srcOrd="1" destOrd="0" presId="urn:microsoft.com/office/officeart/2005/8/layout/vProcess5"/>
    <dgm:cxn modelId="{0D03C1CA-2BAC-4AE5-B0BC-92476DFE28CD}" type="presOf" srcId="{5C48DF08-D628-4A3B-84CC-E5153DEEE37F}" destId="{3024C786-A99F-4639-A256-DE2D67E3FA4E}" srcOrd="1" destOrd="0" presId="urn:microsoft.com/office/officeart/2005/8/layout/vProcess5"/>
    <dgm:cxn modelId="{6CA1C5CF-E9EF-4BB9-9747-A03ECEADFFD0}" srcId="{33C8DDF2-65E5-4888-99D5-C4DAD4AE1477}" destId="{05381A1C-CCDD-4C1D-A9CD-A6B348E7218D}" srcOrd="0" destOrd="0" parTransId="{E2303CD2-16AB-450A-B72C-5C0588A66125}" sibTransId="{B5B18720-5324-4D39-B48E-B60F4B7FCD11}"/>
    <dgm:cxn modelId="{CDCD77DF-32DE-4F16-8794-E6A33398838A}" type="presOf" srcId="{33C8DDF2-65E5-4888-99D5-C4DAD4AE1477}" destId="{6F61E49D-ACBA-4CEA-9CD4-9CE0603BB431}" srcOrd="0" destOrd="0" presId="urn:microsoft.com/office/officeart/2005/8/layout/vProcess5"/>
    <dgm:cxn modelId="{ECBEB4E9-4BF7-4CB7-8B3A-6028A4C9B669}" type="presOf" srcId="{E95ADD42-ADE3-46DC-87DA-23D56E1B4D23}" destId="{B89B1A96-87AB-48EE-8CCE-226ED804A501}" srcOrd="0" destOrd="0" presId="urn:microsoft.com/office/officeart/2005/8/layout/vProcess5"/>
    <dgm:cxn modelId="{240DC6F4-29E8-4BE4-BC1F-69BF633BEFEE}" type="presOf" srcId="{B5B18720-5324-4D39-B48E-B60F4B7FCD11}" destId="{B552840B-3AC7-404C-B3D6-9A8CE7D7CC03}" srcOrd="0" destOrd="0" presId="urn:microsoft.com/office/officeart/2005/8/layout/vProcess5"/>
    <dgm:cxn modelId="{AAEA2CF9-6FD1-4CF5-9EF8-847357EA5F0C}" srcId="{33C8DDF2-65E5-4888-99D5-C4DAD4AE1477}" destId="{FEFC32FE-5634-4B42-B409-D98CC04BBF03}" srcOrd="1" destOrd="0" parTransId="{27BB6140-9BD3-458D-8032-D8793BED324A}" sibTransId="{E95ADD42-ADE3-46DC-87DA-23D56E1B4D23}"/>
    <dgm:cxn modelId="{707F99FC-5783-4FE6-8983-1E7B981BD053}" type="presOf" srcId="{5C48DF08-D628-4A3B-84CC-E5153DEEE37F}" destId="{E4793682-392B-4072-90C7-838113A33ED3}" srcOrd="0" destOrd="0" presId="urn:microsoft.com/office/officeart/2005/8/layout/vProcess5"/>
    <dgm:cxn modelId="{5558B9FE-EFA7-4D3E-8650-38F8708353F7}" type="presOf" srcId="{FEFC32FE-5634-4B42-B409-D98CC04BBF03}" destId="{8431BBDE-66B3-43A6-A577-EF1080487B22}" srcOrd="0" destOrd="0" presId="urn:microsoft.com/office/officeart/2005/8/layout/vProcess5"/>
    <dgm:cxn modelId="{0AE48334-90BE-4E37-9D2B-EF178E8C1548}" type="presParOf" srcId="{6F61E49D-ACBA-4CEA-9CD4-9CE0603BB431}" destId="{BB76B3EC-CC5B-4CF5-975F-1B71DE47D67F}" srcOrd="0" destOrd="0" presId="urn:microsoft.com/office/officeart/2005/8/layout/vProcess5"/>
    <dgm:cxn modelId="{6D4E4350-CD52-431D-BA86-75A48E127DF1}" type="presParOf" srcId="{6F61E49D-ACBA-4CEA-9CD4-9CE0603BB431}" destId="{3C32E7E6-2B2D-458D-B85E-9054D8606173}" srcOrd="1" destOrd="0" presId="urn:microsoft.com/office/officeart/2005/8/layout/vProcess5"/>
    <dgm:cxn modelId="{1B6C12E8-588C-499A-A6AF-162F972FFB8C}" type="presParOf" srcId="{6F61E49D-ACBA-4CEA-9CD4-9CE0603BB431}" destId="{8431BBDE-66B3-43A6-A577-EF1080487B22}" srcOrd="2" destOrd="0" presId="urn:microsoft.com/office/officeart/2005/8/layout/vProcess5"/>
    <dgm:cxn modelId="{B6AA8EFD-0AD2-47D8-BD6E-034E9C9D4A3C}" type="presParOf" srcId="{6F61E49D-ACBA-4CEA-9CD4-9CE0603BB431}" destId="{E4793682-392B-4072-90C7-838113A33ED3}" srcOrd="3" destOrd="0" presId="urn:microsoft.com/office/officeart/2005/8/layout/vProcess5"/>
    <dgm:cxn modelId="{D840CC52-5810-48C8-B4FC-5439AA53BFE8}" type="presParOf" srcId="{6F61E49D-ACBA-4CEA-9CD4-9CE0603BB431}" destId="{B552840B-3AC7-404C-B3D6-9A8CE7D7CC03}" srcOrd="4" destOrd="0" presId="urn:microsoft.com/office/officeart/2005/8/layout/vProcess5"/>
    <dgm:cxn modelId="{2E27657B-0ED5-47C6-99A2-5AC7B195005D}" type="presParOf" srcId="{6F61E49D-ACBA-4CEA-9CD4-9CE0603BB431}" destId="{B89B1A96-87AB-48EE-8CCE-226ED804A501}" srcOrd="5" destOrd="0" presId="urn:microsoft.com/office/officeart/2005/8/layout/vProcess5"/>
    <dgm:cxn modelId="{5777EB1D-64BA-4DC2-ACBE-B97962DE96B4}" type="presParOf" srcId="{6F61E49D-ACBA-4CEA-9CD4-9CE0603BB431}" destId="{E02553EC-1032-4C3D-9E5A-CBEA95F4D378}" srcOrd="6" destOrd="0" presId="urn:microsoft.com/office/officeart/2005/8/layout/vProcess5"/>
    <dgm:cxn modelId="{FC46B408-4789-42C2-A8A1-FDA21EF966DE}" type="presParOf" srcId="{6F61E49D-ACBA-4CEA-9CD4-9CE0603BB431}" destId="{F9FE5213-06DF-4F3B-8217-0A04589A55E4}" srcOrd="7" destOrd="0" presId="urn:microsoft.com/office/officeart/2005/8/layout/vProcess5"/>
    <dgm:cxn modelId="{CE5BAFC0-46A3-47CB-A7B1-A8CF2FE237FA}" type="presParOf" srcId="{6F61E49D-ACBA-4CEA-9CD4-9CE0603BB431}" destId="{3024C786-A99F-4639-A256-DE2D67E3FA4E}" srcOrd="8" destOrd="0" presId="urn:microsoft.com/office/officeart/2005/8/layout/vProcess5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3C32E7E6-2B2D-458D-B85E-9054D8606173}">
      <dsp:nvSpPr>
        <dsp:cNvPr id="0" name=""/>
        <dsp:cNvSpPr/>
      </dsp:nvSpPr>
      <dsp:spPr>
        <a:xfrm>
          <a:off x="0" y="0"/>
          <a:ext cx="4132326" cy="822960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33350" tIns="133350" rIns="133350" bIns="133350" numCol="1" spcCol="1270" anchor="ctr" anchorCtr="0">
          <a:noAutofit/>
        </a:bodyPr>
        <a:lstStyle/>
        <a:p>
          <a:pPr marL="0" lvl="0" indent="0" algn="l" defTabSz="1555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3500" kern="1200"/>
            <a:t>IC3</a:t>
          </a:r>
        </a:p>
      </dsp:txBody>
      <dsp:txXfrm>
        <a:off x="24104" y="24104"/>
        <a:ext cx="3244287" cy="774752"/>
      </dsp:txXfrm>
    </dsp:sp>
    <dsp:sp modelId="{8431BBDE-66B3-43A6-A577-EF1080487B22}">
      <dsp:nvSpPr>
        <dsp:cNvPr id="0" name=""/>
        <dsp:cNvSpPr/>
      </dsp:nvSpPr>
      <dsp:spPr>
        <a:xfrm>
          <a:off x="364616" y="960120"/>
          <a:ext cx="4132326" cy="822960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33350" tIns="133350" rIns="133350" bIns="133350" numCol="1" spcCol="1270" anchor="ctr" anchorCtr="0">
          <a:noAutofit/>
        </a:bodyPr>
        <a:lstStyle/>
        <a:p>
          <a:pPr marL="0" lvl="0" indent="0" algn="l" defTabSz="1555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3500" kern="1200"/>
            <a:t>IELTS</a:t>
          </a:r>
        </a:p>
      </dsp:txBody>
      <dsp:txXfrm>
        <a:off x="388720" y="984224"/>
        <a:ext cx="3184577" cy="774752"/>
      </dsp:txXfrm>
    </dsp:sp>
    <dsp:sp modelId="{E4793682-392B-4072-90C7-838113A33ED3}">
      <dsp:nvSpPr>
        <dsp:cNvPr id="0" name=""/>
        <dsp:cNvSpPr/>
      </dsp:nvSpPr>
      <dsp:spPr>
        <a:xfrm>
          <a:off x="729233" y="1920240"/>
          <a:ext cx="4132326" cy="822960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33350" tIns="133350" rIns="133350" bIns="133350" numCol="1" spcCol="1270" anchor="ctr" anchorCtr="0">
          <a:noAutofit/>
        </a:bodyPr>
        <a:lstStyle/>
        <a:p>
          <a:pPr marL="0" lvl="0" indent="0" algn="l" defTabSz="1555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3500" kern="1200"/>
            <a:t>TOEIC</a:t>
          </a:r>
        </a:p>
      </dsp:txBody>
      <dsp:txXfrm>
        <a:off x="753337" y="1944344"/>
        <a:ext cx="3184577" cy="774752"/>
      </dsp:txXfrm>
    </dsp:sp>
    <dsp:sp modelId="{B552840B-3AC7-404C-B3D6-9A8CE7D7CC03}">
      <dsp:nvSpPr>
        <dsp:cNvPr id="0" name=""/>
        <dsp:cNvSpPr/>
      </dsp:nvSpPr>
      <dsp:spPr>
        <a:xfrm>
          <a:off x="3597402" y="624078"/>
          <a:ext cx="534924" cy="534924"/>
        </a:xfrm>
        <a:prstGeom prst="downArrow">
          <a:avLst>
            <a:gd name="adj1" fmla="val 55000"/>
            <a:gd name="adj2" fmla="val 45000"/>
          </a:avLst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1066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2400" kern="1200"/>
        </a:p>
      </dsp:txBody>
      <dsp:txXfrm>
        <a:off x="3717760" y="624078"/>
        <a:ext cx="294208" cy="402530"/>
      </dsp:txXfrm>
    </dsp:sp>
    <dsp:sp modelId="{B89B1A96-87AB-48EE-8CCE-226ED804A501}">
      <dsp:nvSpPr>
        <dsp:cNvPr id="0" name=""/>
        <dsp:cNvSpPr/>
      </dsp:nvSpPr>
      <dsp:spPr>
        <a:xfrm>
          <a:off x="3962018" y="1578711"/>
          <a:ext cx="534924" cy="534924"/>
        </a:xfrm>
        <a:prstGeom prst="downArrow">
          <a:avLst>
            <a:gd name="adj1" fmla="val 55000"/>
            <a:gd name="adj2" fmla="val 45000"/>
          </a:avLst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1066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2400" kern="1200"/>
        </a:p>
      </dsp:txBody>
      <dsp:txXfrm>
        <a:off x="4082376" y="1578711"/>
        <a:ext cx="294208" cy="402530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vProcess5">
  <dgm:title val=""/>
  <dgm:desc val=""/>
  <dgm:catLst>
    <dgm:cat type="process" pri="14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6" srcId="0" destId="1" srcOrd="0" destOrd="0"/>
        <dgm:cxn modelId="7" srcId="0" destId="2" srcOrd="1" destOrd="0"/>
        <dgm:cxn modelId="8" srcId="0" destId="3" srcOrd="2" destOrd="0"/>
        <dgm:cxn modelId="9" srcId="0" destId="4" srcOrd="3" destOrd="0"/>
      </dgm:cxnLst>
      <dgm:bg/>
      <dgm:whole/>
    </dgm:dataModel>
  </dgm:clrData>
  <dgm:layoutNode name="outerComposite">
    <dgm:varLst>
      <dgm:chMax val="5"/>
      <dgm:dir/>
      <dgm:resizeHandles val="exact"/>
    </dgm:varLst>
    <dgm:alg type="composite"/>
    <dgm:shape xmlns:r="http://schemas.openxmlformats.org/officeDocument/2006/relationships" r:blip="">
      <dgm:adjLst/>
    </dgm:shape>
    <dgm:presOf/>
    <dgm:choose name="Name0">
      <dgm:if name="Name1" func="var" arg="dir" op="equ" val="norm">
        <dgm:constrLst>
          <dgm:constr type="primFontSz" for="ch" ptType="node" op="equ" val="65"/>
          <dgm:constr type="w" for="ch" forName="dummyMaxCanvas" refType="w"/>
          <dgm:constr type="h" for="ch" forName="dummyMaxCanvas" refType="h"/>
          <dgm:constr type="w" for="ch" forName="OneNode_1" refType="w"/>
          <dgm:constr type="h" for="ch" forName="OneNode_1" refType="h" fact="0.5"/>
          <dgm:constr type="ctrY" for="ch" forName="OneNode_1" refType="h" fact="0.5"/>
          <dgm:constr type="w" for="ch" forName="TwoNodes_1" refType="w" fact="0.85"/>
          <dgm:constr type="h" for="ch" forName="TwoNodes_1" refType="h" fact="0.45"/>
          <dgm:constr type="t" for="ch" forName="TwoNodes_1"/>
          <dgm:constr type="l" for="ch" forName="TwoNodes_1"/>
          <dgm:constr type="w" for="ch" forName="TwoNodes_2" refType="w" fact="0.85"/>
          <dgm:constr type="h" for="ch" forName="TwoNodes_2" refType="h" fact="0.45"/>
          <dgm:constr type="b" for="ch" forName="TwoNodes_2" refType="h"/>
          <dgm:constr type="r" for="ch" forName="TwoNodes_2" refType="w"/>
          <dgm:constr type="w" for="ch" forName="TwoConn_1-2" refType="h" refFor="ch" refForName="TwoNodes_1" fact="0.65"/>
          <dgm:constr type="h" for="ch" forName="TwoConn_1-2" refType="h" refFor="ch" refForName="TwoNodes_1" fact="0.65"/>
          <dgm:constr type="ctrY" for="ch" forName="TwoConn_1-2" refType="h" fact="0.5"/>
          <dgm:constr type="r" for="ch" forName="TwoConn_1-2" refType="r" refFor="ch" refForName="TwoNodes_1"/>
          <dgm:constr type="r" for="ch" forName="TwoNodes_1_text" refType="l" refFor="ch" refForName="TwoConn_1-2"/>
          <dgm:constr type="rOff" for="ch" forName="TwoNodes_1_text" refType="w" refFor="ch" refForName="TwoConn_1-2" fact="-0.5"/>
          <dgm:constr type="t" for="ch" forName="TwoNodes_1_text" refType="t" refFor="ch" refForName="TwoNodes_1"/>
          <dgm:constr type="b" for="ch" forName="TwoNodes_1_text" refType="b" refFor="ch" refForName="TwoNodes_1"/>
          <dgm:constr type="l" for="ch" forName="TwoNodes_1_text" refType="l" refFor="ch" refForName="TwoNodes_1"/>
          <dgm:constr type="r" for="ch" forName="TwoNodes_2_text" refType="l" refFor="ch" refForName="TwoConn_1-2"/>
          <dgm:constr type="t" for="ch" forName="TwoNodes_2_text" refType="t" refFor="ch" refForName="TwoNodes_2"/>
          <dgm:constr type="b" for="ch" forName="TwoNodes_2_text" refType="b" refFor="ch" refForName="TwoNodes_2"/>
          <dgm:constr type="l" for="ch" forName="TwoNodes_2_text" refType="l" refFor="ch" refForName="TwoNodes_2"/>
          <dgm:constr type="w" for="ch" forName="ThreeNodes_1" refType="w" fact="0.85"/>
          <dgm:constr type="h" for="ch" forName="ThreeNodes_1" refType="h" fact="0.3"/>
          <dgm:constr type="t" for="ch" forName="ThreeNodes_1"/>
          <dgm:constr type="l" for="ch" forName="ThreeNodes_1"/>
          <dgm:constr type="w" for="ch" forName="ThreeNodes_2" refType="w" fact="0.85"/>
          <dgm:constr type="h" for="ch" forName="ThreeNodes_2" refType="h" fact="0.3"/>
          <dgm:constr type="ctrY" for="ch" forName="ThreeNodes_2" refType="h" fact="0.5"/>
          <dgm:constr type="ctrX" for="ch" forName="ThreeNodes_2" refType="w" fact="0.5"/>
          <dgm:constr type="w" for="ch" forName="ThreeNodes_3" refType="w" fact="0.85"/>
          <dgm:constr type="h" for="ch" forName="ThreeNodes_3" refType="h" fact="0.3"/>
          <dgm:constr type="b" for="ch" forName="ThreeNodes_3" refType="h"/>
          <dgm:constr type="r" for="ch" forName="ThreeNodes_3" refType="w"/>
          <dgm:constr type="w" for="ch" forName="ThreeConn_1-2" refType="h" refFor="ch" refForName="ThreeNodes_1" fact="0.65"/>
          <dgm:constr type="h" for="ch" forName="ThreeConn_1-2" refType="h" refFor="ch" refForName="ThreeNodes_1" fact="0.65"/>
          <dgm:constr type="ctrY" for="ch" forName="ThreeConn_1-2" refType="h" fact="0.325"/>
          <dgm:constr type="r" for="ch" forName="ThreeConn_1-2" refType="r" refFor="ch" refForName="ThreeNodes_1"/>
          <dgm:constr type="w" for="ch" forName="ThreeConn_2-3" refType="h" refFor="ch" refForName="ThreeNodes_2" fact="0.65"/>
          <dgm:constr type="h" for="ch" forName="ThreeConn_2-3" refType="h" refFor="ch" refForName="ThreeNodes_2" fact="0.65"/>
          <dgm:constr type="ctrY" for="ch" forName="ThreeConn_2-3" refType="h" fact="0.673"/>
          <dgm:constr type="r" for="ch" forName="ThreeConn_2-3" refType="r" refFor="ch" refForName="ThreeNodes_2"/>
          <dgm:constr type="r" for="ch" forName="ThreeNodes_1_text" refType="l" refFor="ch" refForName="ThreeConn_1-2"/>
          <dgm:constr type="rOff" for="ch" forName="ThreeNodes_1_text" refType="w" refFor="ch" refForName="ThreeConn_1-2" fact="-0.57"/>
          <dgm:constr type="t" for="ch" forName="ThreeNodes_1_text" refType="t" refFor="ch" refForName="ThreeNodes_1"/>
          <dgm:constr type="b" for="ch" forName="ThreeNodes_1_text" refType="b" refFor="ch" refForName="ThreeNodes_1"/>
          <dgm:constr type="l" for="ch" forName="ThreeNodes_1_text" refType="l" refFor="ch" refForName="ThreeNodes_1"/>
          <dgm:constr type="r" for="ch" forName="ThreeNodes_2_text" refType="l" refFor="ch" refForName="ThreeConn_1-2"/>
          <dgm:constr type="t" for="ch" forName="ThreeNodes_2_text" refType="t" refFor="ch" refForName="ThreeNodes_2"/>
          <dgm:constr type="b" for="ch" forName="ThreeNodes_2_text" refType="b" refFor="ch" refForName="ThreeNodes_2"/>
          <dgm:constr type="l" for="ch" forName="ThreeNodes_2_text" refType="l" refFor="ch" refForName="ThreeNodes_2"/>
          <dgm:constr type="r" for="ch" forName="ThreeNodes_3_text" refType="l" refFor="ch" refForName="ThreeConn_2-3"/>
          <dgm:constr type="t" for="ch" forName="ThreeNodes_3_text" refType="t" refFor="ch" refForName="ThreeNodes_3"/>
          <dgm:constr type="b" for="ch" forName="ThreeNodes_3_text" refType="b" refFor="ch" refForName="ThreeNodes_3"/>
          <dgm:constr type="l" for="ch" forName="ThreeNodes_3_text" refType="l" refFor="ch" refForName="ThreeNodes_3"/>
          <dgm:constr type="w" for="ch" forName="FourNodes_1" refType="w" fact="0.8"/>
          <dgm:constr type="h" for="ch" forName="FourNodes_1" refType="h" fact="0.22"/>
          <dgm:constr type="t" for="ch" forName="FourNodes_1"/>
          <dgm:constr type="l" for="ch" forName="FourNodes_1"/>
          <dgm:constr type="w" for="ch" forName="FourNodes_2" refType="w" fact="0.8"/>
          <dgm:constr type="h" for="ch" forName="FourNodes_2" refType="h" fact="0.22"/>
          <dgm:constr type="ctrY" for="ch" forName="FourNodes_2" refType="h" fact="0.37"/>
          <dgm:constr type="ctrX" for="ch" forName="FourNodes_2" refType="w" fact="0.467"/>
          <dgm:constr type="w" for="ch" forName="FourNodes_3" refType="w" fact="0.8"/>
          <dgm:constr type="h" for="ch" forName="FourNodes_3" refType="h" fact="0.22"/>
          <dgm:constr type="ctrY" for="ch" forName="FourNodes_3" refType="h" fact="0.63"/>
          <dgm:constr type="ctrX" for="ch" forName="FourNodes_3" refType="w" fact="0.533"/>
          <dgm:constr type="w" for="ch" forName="FourNodes_4" refType="w" fact="0.8"/>
          <dgm:constr type="h" for="ch" forName="FourNodes_4" refType="h" fact="0.22"/>
          <dgm:constr type="b" for="ch" forName="FourNodes_4" refType="h"/>
          <dgm:constr type="r" for="ch" forName="FourNodes_4" refType="w"/>
          <dgm:constr type="w" for="ch" forName="FourConn_1-2" refType="h" refFor="ch" refForName="FourNodes_1" fact="0.65"/>
          <dgm:constr type="h" for="ch" forName="FourConn_1-2" refType="h" refFor="ch" refForName="FourNodes_1" fact="0.65"/>
          <dgm:constr type="ctrY" for="ch" forName="FourConn_1-2" refType="h" fact="0.24"/>
          <dgm:constr type="r" for="ch" forName="FourConn_1-2" refType="r" refFor="ch" refForName="FourNodes_1"/>
          <dgm:constr type="w" for="ch" forName="FourConn_2-3" refType="h" refFor="ch" refForName="FourNodes_2" fact="0.65"/>
          <dgm:constr type="h" for="ch" forName="FourConn_2-3" refType="h" refFor="ch" refForName="FourNodes_2" fact="0.65"/>
          <dgm:constr type="ctrY" for="ch" forName="FourConn_2-3" refType="h" fact="0.5"/>
          <dgm:constr type="r" for="ch" forName="FourConn_2-3" refType="r" refFor="ch" refForName="FourNodes_2"/>
          <dgm:constr type="w" for="ch" forName="FourConn_3-4" refType="h" refFor="ch" refForName="FourNodes_3" fact="0.65"/>
          <dgm:constr type="h" for="ch" forName="FourConn_3-4" refType="h" refFor="ch" refForName="FourNodes_3" fact="0.65"/>
          <dgm:constr type="ctrY" for="ch" forName="FourConn_3-4" refType="h" fact="0.76"/>
          <dgm:constr type="r" for="ch" forName="FourConn_3-4" refType="r" refFor="ch" refForName="FourNodes_3"/>
          <dgm:constr type="r" for="ch" forName="FourNodes_1_text" refType="l" refFor="ch" refForName="FourConn_1-2"/>
          <dgm:constr type="rOff" for="ch" forName="FourNodes_1_text" refType="w" refFor="ch" refForName="FourConn_1-2" fact="-0.7"/>
          <dgm:constr type="t" for="ch" forName="FourNodes_1_text" refType="t" refFor="ch" refForName="FourNodes_1"/>
          <dgm:constr type="b" for="ch" forName="FourNodes_1_text" refType="b" refFor="ch" refForName="FourNodes_1"/>
          <dgm:constr type="l" for="ch" forName="FourNodes_1_text" refType="l" refFor="ch" refForName="FourNodes_1"/>
          <dgm:constr type="r" for="ch" forName="FourNodes_2_text" refType="l" refFor="ch" refForName="FourConn_1-2"/>
          <dgm:constr type="t" for="ch" forName="FourNodes_2_text" refType="t" refFor="ch" refForName="FourNodes_2"/>
          <dgm:constr type="b" for="ch" forName="FourNodes_2_text" refType="b" refFor="ch" refForName="FourNodes_2"/>
          <dgm:constr type="l" for="ch" forName="FourNodes_2_text" refType="l" refFor="ch" refForName="FourNodes_2"/>
          <dgm:constr type="r" for="ch" forName="FourNodes_3_text" refType="l" refFor="ch" refForName="FourConn_2-3"/>
          <dgm:constr type="t" for="ch" forName="FourNodes_3_text" refType="t" refFor="ch" refForName="FourNodes_3"/>
          <dgm:constr type="b" for="ch" forName="FourNodes_3_text" refType="b" refFor="ch" refForName="FourNodes_3"/>
          <dgm:constr type="l" for="ch" forName="FourNodes_3_text" refType="l" refFor="ch" refForName="FourNodes_3"/>
          <dgm:constr type="r" for="ch" forName="FourNodes_4_text" refType="l" refFor="ch" refForName="FourConn_3-4"/>
          <dgm:constr type="t" for="ch" forName="FourNodes_4_text" refType="t" refFor="ch" refForName="FourNodes_4"/>
          <dgm:constr type="b" for="ch" forName="FourNodes_4_text" refType="b" refFor="ch" refForName="FourNodes_4"/>
          <dgm:constr type="l" for="ch" forName="FourNodes_4_text" refType="l" refFor="ch" refForName="FourNodes_4"/>
          <dgm:constr type="w" for="ch" forName="FiveNodes_1" refType="w" fact="0.77"/>
          <dgm:constr type="h" for="ch" forName="FiveNodes_1" refType="h" fact="0.18"/>
          <dgm:constr type="t" for="ch" forName="FiveNodes_1"/>
          <dgm:constr type="l" for="ch" forName="FiveNodes_1"/>
          <dgm:constr type="w" for="ch" forName="FiveNodes_2" refType="w" fact="0.77"/>
          <dgm:constr type="h" for="ch" forName="FiveNodes_2" refType="h" fact="0.18"/>
          <dgm:constr type="ctrY" for="ch" forName="FiveNodes_2" refType="h" fact="0.295"/>
          <dgm:constr type="ctrX" for="ch" forName="FiveNodes_2" refType="w" fact="0.4425"/>
          <dgm:constr type="w" for="ch" forName="FiveNodes_3" refType="w" fact="0.77"/>
          <dgm:constr type="h" for="ch" forName="FiveNodes_3" refType="h" fact="0.18"/>
          <dgm:constr type="ctrY" for="ch" forName="FiveNodes_3" refType="h" fact="0.5"/>
          <dgm:constr type="ctrX" for="ch" forName="FiveNodes_3" refType="w" fact="0.5"/>
          <dgm:constr type="w" for="ch" forName="FiveNodes_4" refType="w" fact="0.77"/>
          <dgm:constr type="h" for="ch" forName="FiveNodes_4" refType="h" fact="0.18"/>
          <dgm:constr type="ctrY" for="ch" forName="FiveNodes_4" refType="h" fact="0.705"/>
          <dgm:constr type="ctrX" for="ch" forName="FiveNodes_4" refType="w" fact="0.5575"/>
          <dgm:constr type="w" for="ch" forName="FiveNodes_5" refType="w" fact="0.77"/>
          <dgm:constr type="h" for="ch" forName="FiveNodes_5" refType="h" fact="0.18"/>
          <dgm:constr type="b" for="ch" forName="FiveNodes_5" refType="h"/>
          <dgm:constr type="r" for="ch" forName="FiveNodes_5" refType="w"/>
          <dgm:constr type="w" for="ch" forName="FiveConn_1-2" refType="h" refFor="ch" refForName="FiveNodes_1" fact="0.65"/>
          <dgm:constr type="h" for="ch" forName="FiveConn_1-2" refType="h" refFor="ch" refForName="FiveNodes_1" fact="0.65"/>
          <dgm:constr type="ctrY" for="ch" forName="FiveConn_1-2" refType="h" fact="0.19"/>
          <dgm:constr type="r" for="ch" forName="FiveConn_1-2" refType="r" refFor="ch" refForName="FiveNodes_1"/>
          <dgm:constr type="w" for="ch" forName="FiveConn_2-3" refType="h" refFor="ch" refForName="FiveNodes_2" fact="0.65"/>
          <dgm:constr type="h" for="ch" forName="FiveConn_2-3" refType="h" refFor="ch" refForName="FiveNodes_2" fact="0.65"/>
          <dgm:constr type="ctrY" for="ch" forName="FiveConn_2-3" refType="h" fact="0.395"/>
          <dgm:constr type="r" for="ch" forName="FiveConn_2-3" refType="r" refFor="ch" refForName="FiveNodes_2"/>
          <dgm:constr type="w" for="ch" forName="FiveConn_3-4" refType="h" refFor="ch" refForName="FiveNodes_3" fact="0.65"/>
          <dgm:constr type="h" for="ch" forName="FiveConn_3-4" refType="h" refFor="ch" refForName="FiveNodes_3" fact="0.65"/>
          <dgm:constr type="ctrY" for="ch" forName="FiveConn_3-4" refType="h" fact="0.597"/>
          <dgm:constr type="r" for="ch" forName="FiveConn_3-4" refType="r" refFor="ch" refForName="FiveNodes_3"/>
          <dgm:constr type="w" for="ch" forName="FiveConn_4-5" refType="h" refFor="ch" refForName="FiveNodes_4" fact="0.65"/>
          <dgm:constr type="h" for="ch" forName="FiveConn_4-5" refType="h" refFor="ch" refForName="FiveNodes_4" fact="0.65"/>
          <dgm:constr type="ctrY" for="ch" forName="FiveConn_4-5" refType="h" fact="0.804"/>
          <dgm:constr type="r" for="ch" forName="FiveConn_4-5" refType="r" refFor="ch" refForName="FiveNodes_4"/>
          <dgm:constr type="r" for="ch" forName="FiveNodes_1_text" refType="l" refFor="ch" refForName="FiveConn_1-2"/>
          <dgm:constr type="rOff" for="ch" forName="FiveNodes_1_text" refType="w" refFor="ch" refForName="FiveConn_1-2" fact="-0.75"/>
          <dgm:constr type="t" for="ch" forName="FiveNodes_1_text" refType="t" refFor="ch" refForName="FiveNodes_1"/>
          <dgm:constr type="b" for="ch" forName="FiveNodes_1_text" refType="b" refFor="ch" refForName="FiveNodes_1"/>
          <dgm:constr type="l" for="ch" forName="FiveNodes_1_text" refType="l" refFor="ch" refForName="FiveNodes_1"/>
          <dgm:constr type="r" for="ch" forName="FiveNodes_2_text" refType="l" refFor="ch" refForName="FiveConn_1-2"/>
          <dgm:constr type="t" for="ch" forName="FiveNodes_2_text" refType="t" refFor="ch" refForName="FiveNodes_2"/>
          <dgm:constr type="b" for="ch" forName="FiveNodes_2_text" refType="b" refFor="ch" refForName="FiveNodes_2"/>
          <dgm:constr type="l" for="ch" forName="FiveNodes_2_text" refType="l" refFor="ch" refForName="FiveNodes_2"/>
          <dgm:constr type="r" for="ch" forName="FiveNodes_3_text" refType="l" refFor="ch" refForName="FiveConn_2-3"/>
          <dgm:constr type="t" for="ch" forName="FiveNodes_3_text" refType="t" refFor="ch" refForName="FiveNodes_3"/>
          <dgm:constr type="b" for="ch" forName="FiveNodes_3_text" refType="b" refFor="ch" refForName="FiveNodes_3"/>
          <dgm:constr type="l" for="ch" forName="FiveNodes_3_text" refType="l" refFor="ch" refForName="FiveNodes_3"/>
          <dgm:constr type="r" for="ch" forName="FiveNodes_4_text" refType="l" refFor="ch" refForName="FiveConn_3-4"/>
          <dgm:constr type="t" for="ch" forName="FiveNodes_4_text" refType="t" refFor="ch" refForName="FiveNodes_4"/>
          <dgm:constr type="b" for="ch" forName="FiveNodes_4_text" refType="b" refFor="ch" refForName="FiveNodes_4"/>
          <dgm:constr type="l" for="ch" forName="FiveNodes_4_text" refType="l" refFor="ch" refForName="FiveNodes_4"/>
          <dgm:constr type="r" for="ch" forName="FiveNodes_5_text" refType="l" refFor="ch" refForName="FiveConn_4-5"/>
          <dgm:constr type="t" for="ch" forName="FiveNodes_5_text" refType="t" refFor="ch" refForName="FiveNodes_5"/>
          <dgm:constr type="b" for="ch" forName="FiveNodes_5_text" refType="b" refFor="ch" refForName="FiveNodes_5"/>
          <dgm:constr type="l" for="ch" forName="FiveNodes_5_text" refType="l" refFor="ch" refForName="FiveNodes_5"/>
        </dgm:constrLst>
      </dgm:if>
      <dgm:else name="Name2">
        <dgm:constrLst>
          <dgm:constr type="primFontSz" for="ch" ptType="node" op="equ" val="65"/>
          <dgm:constr type="w" for="ch" forName="dummyMaxCanvas" refType="w"/>
          <dgm:constr type="h" for="ch" forName="dummyMaxCanvas" refType="h"/>
          <dgm:constr type="w" for="ch" forName="OneNode_1" refType="w"/>
          <dgm:constr type="h" for="ch" forName="OneNode_1" refType="h" fact="0.5"/>
          <dgm:constr type="ctrY" for="ch" forName="OneNode_1" refType="h" fact="0.5"/>
          <dgm:constr type="w" for="ch" forName="TwoNodes_1" refType="w" fact="0.85"/>
          <dgm:constr type="h" for="ch" forName="TwoNodes_1" refType="h" fact="0.45"/>
          <dgm:constr type="t" for="ch" forName="TwoNodes_1"/>
          <dgm:constr type="r" for="ch" forName="TwoNodes_1" refType="w"/>
          <dgm:constr type="w" for="ch" forName="TwoNodes_2" refType="w" fact="0.85"/>
          <dgm:constr type="h" for="ch" forName="TwoNodes_2" refType="h" fact="0.45"/>
          <dgm:constr type="b" for="ch" forName="TwoNodes_2" refType="h"/>
          <dgm:constr type="l" for="ch" forName="TwoNodes_2"/>
          <dgm:constr type="w" for="ch" forName="TwoConn_1-2" refType="h" refFor="ch" refForName="TwoNodes_1" fact="0.65"/>
          <dgm:constr type="h" for="ch" forName="TwoConn_1-2" refType="h" refFor="ch" refForName="TwoNodes_1" fact="0.65"/>
          <dgm:constr type="ctrY" for="ch" forName="TwoConn_1-2" refType="h" fact="0.5"/>
          <dgm:constr type="l" for="ch" forName="TwoConn_1-2" refType="l" refFor="ch" refForName="TwoNodes_1"/>
          <dgm:constr type="l" for="ch" forName="TwoNodes_1_text" refType="r" refFor="ch" refForName="TwoConn_1-2"/>
          <dgm:constr type="lOff" for="ch" forName="TwoNodes_1_text" refType="w" refFor="ch" refForName="TwoConn_1-2" fact="0.5"/>
          <dgm:constr type="t" for="ch" forName="TwoNodes_1_text" refType="t" refFor="ch" refForName="TwoNodes_1"/>
          <dgm:constr type="b" for="ch" forName="TwoNodes_1_text" refType="b" refFor="ch" refForName="TwoNodes_1"/>
          <dgm:constr type="r" for="ch" forName="TwoNodes_1_text" refType="r" refFor="ch" refForName="TwoNodes_1"/>
          <dgm:constr type="l" for="ch" forName="TwoNodes_2_text" refType="r" refFor="ch" refForName="TwoConn_1-2"/>
          <dgm:constr type="t" for="ch" forName="TwoNodes_2_text" refType="t" refFor="ch" refForName="TwoNodes_2"/>
          <dgm:constr type="b" for="ch" forName="TwoNodes_2_text" refType="b" refFor="ch" refForName="TwoNodes_2"/>
          <dgm:constr type="r" for="ch" forName="TwoNodes_2_text" refType="r" refFor="ch" refForName="TwoNodes_2"/>
          <dgm:constr type="w" for="ch" forName="ThreeNodes_1" refType="w" fact="0.85"/>
          <dgm:constr type="h" for="ch" forName="ThreeNodes_1" refType="h" fact="0.3"/>
          <dgm:constr type="t" for="ch" forName="ThreeNodes_1"/>
          <dgm:constr type="r" for="ch" forName="ThreeNodes_1" refType="w"/>
          <dgm:constr type="w" for="ch" forName="ThreeNodes_2" refType="w" fact="0.85"/>
          <dgm:constr type="h" for="ch" forName="ThreeNodes_2" refType="h" fact="0.3"/>
          <dgm:constr type="ctrY" for="ch" forName="ThreeNodes_2" refType="h" fact="0.5"/>
          <dgm:constr type="ctrX" for="ch" forName="ThreeNodes_2" refType="w" fact="0.5"/>
          <dgm:constr type="w" for="ch" forName="ThreeNodes_3" refType="w" fact="0.85"/>
          <dgm:constr type="h" for="ch" forName="ThreeNodes_3" refType="h" fact="0.3"/>
          <dgm:constr type="b" for="ch" forName="ThreeNodes_3" refType="h"/>
          <dgm:constr type="l" for="ch" forName="ThreeNodes_3"/>
          <dgm:constr type="w" for="ch" forName="ThreeConn_1-2" refType="h" refFor="ch" refForName="ThreeNodes_1" fact="0.65"/>
          <dgm:constr type="h" for="ch" forName="ThreeConn_1-2" refType="h" refFor="ch" refForName="ThreeNodes_1" fact="0.65"/>
          <dgm:constr type="ctrY" for="ch" forName="ThreeConn_1-2" refType="h" fact="0.325"/>
          <dgm:constr type="l" for="ch" forName="ThreeConn_1-2" refType="l" refFor="ch" refForName="ThreeNodes_1"/>
          <dgm:constr type="w" for="ch" forName="ThreeConn_2-3" refType="h" refFor="ch" refForName="ThreeNodes_2" fact="0.65"/>
          <dgm:constr type="h" for="ch" forName="ThreeConn_2-3" refType="h" refFor="ch" refForName="ThreeNodes_2" fact="0.65"/>
          <dgm:constr type="ctrY" for="ch" forName="ThreeConn_2-3" refType="h" fact="0.673"/>
          <dgm:constr type="l" for="ch" forName="ThreeConn_2-3" refType="l" refFor="ch" refForName="ThreeNodes_2"/>
          <dgm:constr type="l" for="ch" forName="ThreeNodes_1_text" refType="r" refFor="ch" refForName="ThreeConn_1-2"/>
          <dgm:constr type="lOff" for="ch" forName="ThreeNodes_1_text" refType="w" refFor="ch" refForName="ThreeConn_1-2" fact="0.55"/>
          <dgm:constr type="t" for="ch" forName="ThreeNodes_1_text" refType="t" refFor="ch" refForName="ThreeNodes_1"/>
          <dgm:constr type="b" for="ch" forName="ThreeNodes_1_text" refType="b" refFor="ch" refForName="ThreeNodes_1"/>
          <dgm:constr type="r" for="ch" forName="ThreeNodes_1_text" refType="r" refFor="ch" refForName="ThreeNodes_1"/>
          <dgm:constr type="l" for="ch" forName="ThreeNodes_2_text" refType="r" refFor="ch" refForName="ThreeConn_1-2"/>
          <dgm:constr type="t" for="ch" forName="ThreeNodes_2_text" refType="t" refFor="ch" refForName="ThreeNodes_2"/>
          <dgm:constr type="b" for="ch" forName="ThreeNodes_2_text" refType="b" refFor="ch" refForName="ThreeNodes_2"/>
          <dgm:constr type="r" for="ch" forName="ThreeNodes_2_text" refType="r" refFor="ch" refForName="ThreeNodes_2"/>
          <dgm:constr type="l" for="ch" forName="ThreeNodes_3_text" refType="r" refFor="ch" refForName="ThreeConn_2-3"/>
          <dgm:constr type="t" for="ch" forName="ThreeNodes_3_text" refType="t" refFor="ch" refForName="ThreeNodes_3"/>
          <dgm:constr type="b" for="ch" forName="ThreeNodes_3_text" refType="b" refFor="ch" refForName="ThreeNodes_3"/>
          <dgm:constr type="r" for="ch" forName="ThreeNodes_3_text" refType="r" refFor="ch" refForName="ThreeNodes_3"/>
          <dgm:constr type="w" for="ch" forName="FourNodes_1" refType="w" fact="0.8"/>
          <dgm:constr type="h" for="ch" forName="FourNodes_1" refType="h" fact="0.22"/>
          <dgm:constr type="t" for="ch" forName="FourNodes_1"/>
          <dgm:constr type="r" for="ch" forName="FourNodes_1" refType="w"/>
          <dgm:constr type="w" for="ch" forName="FourNodes_2" refType="w" fact="0.8"/>
          <dgm:constr type="h" for="ch" forName="FourNodes_2" refType="h" fact="0.22"/>
          <dgm:constr type="ctrY" for="ch" forName="FourNodes_2" refType="h" fact="0.37"/>
          <dgm:constr type="ctrX" for="ch" forName="FourNodes_2" refType="w" fact="0.533"/>
          <dgm:constr type="w" for="ch" forName="FourNodes_3" refType="w" fact="0.8"/>
          <dgm:constr type="h" for="ch" forName="FourNodes_3" refType="h" fact="0.22"/>
          <dgm:constr type="ctrY" for="ch" forName="FourNodes_3" refType="h" fact="0.63"/>
          <dgm:constr type="ctrX" for="ch" forName="FourNodes_3" refType="w" fact="0.467"/>
          <dgm:constr type="w" for="ch" forName="FourNodes_4" refType="w" fact="0.8"/>
          <dgm:constr type="h" for="ch" forName="FourNodes_4" refType="h" fact="0.22"/>
          <dgm:constr type="b" for="ch" forName="FourNodes_4" refType="h"/>
          <dgm:constr type="l" for="ch" forName="FourNodes_4"/>
          <dgm:constr type="w" for="ch" forName="FourConn_1-2" refType="h" refFor="ch" refForName="FourNodes_1" fact="0.65"/>
          <dgm:constr type="h" for="ch" forName="FourConn_1-2" refType="h" refFor="ch" refForName="FourNodes_1" fact="0.65"/>
          <dgm:constr type="ctrY" for="ch" forName="FourConn_1-2" refType="h" fact="0.24"/>
          <dgm:constr type="l" for="ch" forName="FourConn_1-2" refType="l" refFor="ch" refForName="FourNodes_1"/>
          <dgm:constr type="w" for="ch" forName="FourConn_2-3" refType="h" refFor="ch" refForName="FourNodes_2" fact="0.65"/>
          <dgm:constr type="h" for="ch" forName="FourConn_2-3" refType="h" refFor="ch" refForName="FourNodes_2" fact="0.65"/>
          <dgm:constr type="ctrY" for="ch" forName="FourConn_2-3" refType="h" fact="0.5"/>
          <dgm:constr type="l" for="ch" forName="FourConn_2-3" refType="l" refFor="ch" refForName="FourNodes_2"/>
          <dgm:constr type="w" for="ch" forName="FourConn_3-4" refType="h" refFor="ch" refForName="FourNodes_3" fact="0.65"/>
          <dgm:constr type="h" for="ch" forName="FourConn_3-4" refType="h" refFor="ch" refForName="FourNodes_3" fact="0.65"/>
          <dgm:constr type="ctrY" for="ch" forName="FourConn_3-4" refType="h" fact="0.76"/>
          <dgm:constr type="l" for="ch" forName="FourConn_3-4" refType="l" refFor="ch" refForName="FourNodes_3"/>
          <dgm:constr type="l" for="ch" forName="FourNodes_1_text" refType="r" refFor="ch" refForName="FourConn_1-2"/>
          <dgm:constr type="lOff" for="ch" forName="FourNodes_1_text" refType="w" refFor="ch" refForName="FourConn_1-2" fact="0.69"/>
          <dgm:constr type="t" for="ch" forName="FourNodes_1_text" refType="t" refFor="ch" refForName="FourNodes_1"/>
          <dgm:constr type="b" for="ch" forName="FourNodes_1_text" refType="b" refFor="ch" refForName="FourNodes_1"/>
          <dgm:constr type="r" for="ch" forName="FourNodes_1_text" refType="r" refFor="ch" refForName="FourNodes_1"/>
          <dgm:constr type="l" for="ch" forName="FourNodes_2_text" refType="r" refFor="ch" refForName="FourConn_1-2"/>
          <dgm:constr type="t" for="ch" forName="FourNodes_2_text" refType="t" refFor="ch" refForName="FourNodes_2"/>
          <dgm:constr type="b" for="ch" forName="FourNodes_2_text" refType="b" refFor="ch" refForName="FourNodes_2"/>
          <dgm:constr type="r" for="ch" forName="FourNodes_2_text" refType="r" refFor="ch" refForName="FourNodes_2"/>
          <dgm:constr type="l" for="ch" forName="FourNodes_3_text" refType="r" refFor="ch" refForName="FourConn_2-3"/>
          <dgm:constr type="t" for="ch" forName="FourNodes_3_text" refType="t" refFor="ch" refForName="FourNodes_3"/>
          <dgm:constr type="b" for="ch" forName="FourNodes_3_text" refType="b" refFor="ch" refForName="FourNodes_3"/>
          <dgm:constr type="r" for="ch" forName="FourNodes_3_text" refType="r" refFor="ch" refForName="FourNodes_3"/>
          <dgm:constr type="l" for="ch" forName="FourNodes_4_text" refType="r" refFor="ch" refForName="FourConn_3-4"/>
          <dgm:constr type="t" for="ch" forName="FourNodes_4_text" refType="t" refFor="ch" refForName="FourNodes_4"/>
          <dgm:constr type="b" for="ch" forName="FourNodes_4_text" refType="b" refFor="ch" refForName="FourNodes_4"/>
          <dgm:constr type="r" for="ch" forName="FourNodes_4_text" refType="r" refFor="ch" refForName="FourNodes_4"/>
          <dgm:constr type="w" for="ch" forName="FiveNodes_1" refType="w" fact="0.77"/>
          <dgm:constr type="h" for="ch" forName="FiveNodes_1" refType="h" fact="0.18"/>
          <dgm:constr type="t" for="ch" forName="FiveNodes_1"/>
          <dgm:constr type="r" for="ch" forName="FiveNodes_1" refType="w"/>
          <dgm:constr type="w" for="ch" forName="FiveNodes_2" refType="w" fact="0.77"/>
          <dgm:constr type="h" for="ch" forName="FiveNodes_2" refType="h" fact="0.18"/>
          <dgm:constr type="ctrY" for="ch" forName="FiveNodes_2" refType="h" fact="0.295"/>
          <dgm:constr type="ctrX" for="ch" forName="FiveNodes_2" refType="w" fact="0.5575"/>
          <dgm:constr type="w" for="ch" forName="FiveNodes_3" refType="w" fact="0.77"/>
          <dgm:constr type="h" for="ch" forName="FiveNodes_3" refType="h" fact="0.18"/>
          <dgm:constr type="ctrY" for="ch" forName="FiveNodes_3" refType="h" fact="0.5"/>
          <dgm:constr type="ctrX" for="ch" forName="FiveNodes_3" refType="w" fact="0.5"/>
          <dgm:constr type="w" for="ch" forName="FiveNodes_4" refType="w" fact="0.77"/>
          <dgm:constr type="h" for="ch" forName="FiveNodes_4" refType="h" fact="0.18"/>
          <dgm:constr type="ctrY" for="ch" forName="FiveNodes_4" refType="h" fact="0.705"/>
          <dgm:constr type="ctrX" for="ch" forName="FiveNodes_4" refType="w" fact="0.4425"/>
          <dgm:constr type="w" for="ch" forName="FiveNodes_5" refType="w" fact="0.77"/>
          <dgm:constr type="h" for="ch" forName="FiveNodes_5" refType="h" fact="0.18"/>
          <dgm:constr type="b" for="ch" forName="FiveNodes_5" refType="h"/>
          <dgm:constr type="l" for="ch" forName="FiveNodes_5"/>
          <dgm:constr type="w" for="ch" forName="FiveConn_1-2" refType="h" refFor="ch" refForName="FiveNodes_1" fact="0.65"/>
          <dgm:constr type="h" for="ch" forName="FiveConn_1-2" refType="h" refFor="ch" refForName="FiveNodes_1" fact="0.65"/>
          <dgm:constr type="ctrY" for="ch" forName="FiveConn_1-2" refType="h" fact="0.19"/>
          <dgm:constr type="l" for="ch" forName="FiveConn_1-2" refType="l" refFor="ch" refForName="FiveNodes_1"/>
          <dgm:constr type="w" for="ch" forName="FiveConn_2-3" refType="h" refFor="ch" refForName="FiveNodes_2" fact="0.65"/>
          <dgm:constr type="h" for="ch" forName="FiveConn_2-3" refType="h" refFor="ch" refForName="FiveNodes_2" fact="0.65"/>
          <dgm:constr type="ctrY" for="ch" forName="FiveConn_2-3" refType="h" fact="0.395"/>
          <dgm:constr type="l" for="ch" forName="FiveConn_2-3" refType="l" refFor="ch" refForName="FiveNodes_2"/>
          <dgm:constr type="w" for="ch" forName="FiveConn_3-4" refType="h" refFor="ch" refForName="FiveNodes_3" fact="0.65"/>
          <dgm:constr type="h" for="ch" forName="FiveConn_3-4" refType="h" refFor="ch" refForName="FiveNodes_3" fact="0.65"/>
          <dgm:constr type="ctrY" for="ch" forName="FiveConn_3-4" refType="h" fact="0.597"/>
          <dgm:constr type="l" for="ch" forName="FiveConn_3-4" refType="l" refFor="ch" refForName="FiveNodes_3"/>
          <dgm:constr type="w" for="ch" forName="FiveConn_4-5" refType="h" refFor="ch" refForName="FiveNodes_4" fact="0.65"/>
          <dgm:constr type="h" for="ch" forName="FiveConn_4-5" refType="h" refFor="ch" refForName="FiveNodes_4" fact="0.65"/>
          <dgm:constr type="ctrY" for="ch" forName="FiveConn_4-5" refType="h" fact="0.804"/>
          <dgm:constr type="l" for="ch" forName="FiveConn_4-5" refType="l" refFor="ch" refForName="FiveNodes_4"/>
          <dgm:constr type="l" for="ch" forName="FiveNodes_1_text" refType="r" refFor="ch" refForName="FiveConn_1-2"/>
          <dgm:constr type="lOff" for="ch" forName="FiveNodes_1_text" refType="w" refFor="ch" refForName="FiveConn_1-2" fact="0.73"/>
          <dgm:constr type="t" for="ch" forName="FiveNodes_1_text" refType="t" refFor="ch" refForName="FiveNodes_1"/>
          <dgm:constr type="b" for="ch" forName="FiveNodes_1_text" refType="b" refFor="ch" refForName="FiveNodes_1"/>
          <dgm:constr type="r" for="ch" forName="FiveNodes_1_text" refType="r" refFor="ch" refForName="FiveNodes_1"/>
          <dgm:constr type="l" for="ch" forName="FiveNodes_2_text" refType="r" refFor="ch" refForName="FiveConn_1-2"/>
          <dgm:constr type="t" for="ch" forName="FiveNodes_2_text" refType="t" refFor="ch" refForName="FiveNodes_2"/>
          <dgm:constr type="b" for="ch" forName="FiveNodes_2_text" refType="b" refFor="ch" refForName="FiveNodes_2"/>
          <dgm:constr type="r" for="ch" forName="FiveNodes_2_text" refType="r" refFor="ch" refForName="FiveNodes_2"/>
          <dgm:constr type="l" for="ch" forName="FiveNodes_3_text" refType="r" refFor="ch" refForName="FiveConn_2-3"/>
          <dgm:constr type="t" for="ch" forName="FiveNodes_3_text" refType="t" refFor="ch" refForName="FiveNodes_3"/>
          <dgm:constr type="b" for="ch" forName="FiveNodes_3_text" refType="b" refFor="ch" refForName="FiveNodes_3"/>
          <dgm:constr type="r" for="ch" forName="FiveNodes_3_text" refType="r" refFor="ch" refForName="FiveNodes_3"/>
          <dgm:constr type="l" for="ch" forName="FiveNodes_4_text" refType="r" refFor="ch" refForName="FiveConn_3-4"/>
          <dgm:constr type="t" for="ch" forName="FiveNodes_4_text" refType="t" refFor="ch" refForName="FiveNodes_4"/>
          <dgm:constr type="b" for="ch" forName="FiveNodes_4_text" refType="b" refFor="ch" refForName="FiveNodes_4"/>
          <dgm:constr type="r" for="ch" forName="FiveNodes_4_text" refType="r" refFor="ch" refForName="FiveNodes_4"/>
          <dgm:constr type="l" for="ch" forName="FiveNodes_5_text" refType="r" refFor="ch" refForName="FiveConn_4-5"/>
          <dgm:constr type="t" for="ch" forName="FiveNodes_5_text" refType="t" refFor="ch" refForName="FiveNodes_5"/>
          <dgm:constr type="b" for="ch" forName="FiveNodes_5_text" refType="b" refFor="ch" refForName="FiveNodes_5"/>
          <dgm:constr type="r" for="ch" forName="FiveNodes_5_text" refType="r" refFor="ch" refForName="FiveNodes_5"/>
        </dgm:constrLst>
      </dgm:else>
    </dgm:choose>
    <dgm:ruleLst/>
    <dgm:layoutNode name="dummyMaxCanvas">
      <dgm:varLst/>
      <dgm:alg type="sp"/>
      <dgm:shape xmlns:r="http://schemas.openxmlformats.org/officeDocument/2006/relationships" r:blip="">
        <dgm:adjLst/>
      </dgm:shape>
      <dgm:presOf/>
      <dgm:constrLst/>
      <dgm:ruleLst/>
    </dgm:layoutNode>
    <dgm:choose name="Name3">
      <dgm:if name="Name4" axis="ch" ptType="node" func="cnt" op="equ" val="1">
        <dgm:layoutNode name="OneNode_1">
          <dgm:varLst>
            <dgm:bulletEnabled val="1"/>
          </dgm:varLst>
          <dgm:alg type="tx"/>
          <dgm:shape xmlns:r="http://schemas.openxmlformats.org/officeDocument/2006/relationships" type="roundRect" r:blip="">
            <dgm:adjLst>
              <dgm:adj idx="1" val="0.1"/>
            </dgm:adjLst>
          </dgm:shape>
          <dgm:presOf axis="ch desOrSelf" ptType="node node" st="1 1" cnt="1 0"/>
          <dgm:constrLst>
            <dgm:constr type="lMarg" refType="primFontSz" fact="0.3"/>
            <dgm:constr type="rMarg" refType="primFontSz" fact="0.3"/>
            <dgm:constr type="tMarg" refType="primFontSz" fact="0.3"/>
            <dgm:constr type="bMarg" refType="primFontSz" fact="0.3"/>
          </dgm:constrLst>
          <dgm:ruleLst>
            <dgm:rule type="primFontSz" val="5" fact="NaN" max="NaN"/>
          </dgm:ruleLst>
        </dgm:layoutNode>
      </dgm:if>
      <dgm:else name="Name5">
        <dgm:choose name="Name6">
          <dgm:if name="Name7" axis="ch" ptType="node" func="cnt" op="equ" val="2">
            <dgm:layoutNode name="TwoNodes_1">
              <dgm:varLst>
                <dgm:bulletEnabled val="1"/>
              </dgm:varLst>
              <dgm:alg type="sp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ch desOrSelf" ptType="node node" st="1 1" cnt="1 0"/>
              <dgm:constrLst/>
              <dgm:ruleLst/>
            </dgm:layoutNode>
            <dgm:layoutNode name="TwoNodes_2">
              <dgm:varLst>
                <dgm:bulletEnabled val="1"/>
              </dgm:varLst>
              <dgm:alg type="sp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ch desOrSelf" ptType="node node" st="2 1" cnt="1 0"/>
              <dgm:constrLst/>
              <dgm:ruleLst/>
            </dgm:layoutNode>
            <dgm:layoutNode name="TwoConn_1-2" styleLbl="fgAccFollowNode1">
              <dgm:varLst>
                <dgm:bulletEnabled val="1"/>
              </dgm:varLst>
              <dgm:alg type="tx"/>
              <dgm:shape xmlns:r="http://schemas.openxmlformats.org/officeDocument/2006/relationships" type="downArrow" r:blip="">
                <dgm:adjLst>
                  <dgm:adj idx="1" val="0.55"/>
                  <dgm:adj idx="2" val="0.45"/>
                </dgm:adjLst>
              </dgm:shape>
              <dgm:presOf axis="ch" ptType="sibTrans" cnt="1"/>
              <dgm:constrLst>
                <dgm:constr type="lMarg" refType="primFontSz" fact="0.1"/>
                <dgm:constr type="rMarg" refType="primFontSz" fact="0.1"/>
                <dgm:constr type="tMarg" refType="primFontSz" fact="0.1"/>
                <dgm:constr type="bMarg" refType="primFontSz" fact="0.1"/>
              </dgm:constrLst>
              <dgm:ruleLst>
                <dgm:rule type="primFontSz" val="5" fact="NaN" max="NaN"/>
              </dgm:ruleLst>
            </dgm:layoutNode>
            <dgm:layoutNode name="TwoNodes_1_text">
              <dgm:varLst>
                <dgm:bulletEnabled val="1"/>
              </dgm:varLst>
              <dgm:alg type="tx">
                <dgm:param type="parTxLTRAlign" val="l"/>
                <dgm:param type="txAnchorVertCh" val="mid"/>
              </dgm:alg>
              <dgm:shape xmlns:r="http://schemas.openxmlformats.org/officeDocument/2006/relationships" type="roundRect" r:blip="" hideGeom="1">
                <dgm:adjLst>
                  <dgm:adj idx="1" val="0.1"/>
                </dgm:adjLst>
              </dgm:shape>
              <dgm:presOf axis="ch desOrSelf" ptType="node node" st="1 1" cnt="1 0"/>
              <dgm:constrLst>
                <dgm:constr type="lMarg" refType="primFontSz" fact="0.3"/>
                <dgm:constr type="rMarg" refType="primFontSz" fact="0.3"/>
                <dgm:constr type="tMarg" refType="primFontSz" fact="0.3"/>
                <dgm:constr type="bMarg" refType="primFontSz" fact="0.3"/>
              </dgm:constrLst>
              <dgm:ruleLst>
                <dgm:rule type="primFontSz" val="5" fact="NaN" max="NaN"/>
              </dgm:ruleLst>
            </dgm:layoutNode>
            <dgm:layoutNode name="TwoNodes_2_text">
              <dgm:varLst>
                <dgm:bulletEnabled val="1"/>
              </dgm:varLst>
              <dgm:alg type="tx">
                <dgm:param type="parTxLTRAlign" val="l"/>
                <dgm:param type="txAnchorVertCh" val="mid"/>
              </dgm:alg>
              <dgm:shape xmlns:r="http://schemas.openxmlformats.org/officeDocument/2006/relationships" type="roundRect" r:blip="" hideGeom="1">
                <dgm:adjLst>
                  <dgm:adj idx="1" val="0.1"/>
                </dgm:adjLst>
              </dgm:shape>
              <dgm:presOf axis="ch desOrSelf" ptType="node node" st="2 1" cnt="1 0"/>
              <dgm:constrLst>
                <dgm:constr type="lMarg" refType="primFontSz" fact="0.3"/>
                <dgm:constr type="rMarg" refType="primFontSz" fact="0.3"/>
                <dgm:constr type="tMarg" refType="primFontSz" fact="0.3"/>
                <dgm:constr type="bMarg" refType="primFontSz" fact="0.3"/>
              </dgm:constrLst>
              <dgm:ruleLst>
                <dgm:rule type="primFontSz" val="5" fact="NaN" max="NaN"/>
              </dgm:ruleLst>
            </dgm:layoutNode>
          </dgm:if>
          <dgm:else name="Name8">
            <dgm:choose name="Name9">
              <dgm:if name="Name10" axis="ch" ptType="node" func="cnt" op="equ" val="3">
                <dgm:layoutNode name="ThreeNodes_1">
                  <dgm:varLst>
                    <dgm:bulletEnabled val="1"/>
                  </dgm:varLst>
                  <dgm:alg type="sp"/>
                  <dgm:shape xmlns:r="http://schemas.openxmlformats.org/officeDocument/2006/relationships" type="roundRect" r:blip="">
                    <dgm:adjLst>
                      <dgm:adj idx="1" val="0.1"/>
                    </dgm:adjLst>
                  </dgm:shape>
                  <dgm:presOf axis="ch desOrSelf" ptType="node node" st="1 1" cnt="1 0"/>
                  <dgm:constrLst/>
                  <dgm:ruleLst/>
                </dgm:layoutNode>
                <dgm:layoutNode name="ThreeNodes_2">
                  <dgm:varLst>
                    <dgm:bulletEnabled val="1"/>
                  </dgm:varLst>
                  <dgm:alg type="sp"/>
                  <dgm:shape xmlns:r="http://schemas.openxmlformats.org/officeDocument/2006/relationships" type="roundRect" r:blip="">
                    <dgm:adjLst>
                      <dgm:adj idx="1" val="0.1"/>
                    </dgm:adjLst>
                  </dgm:shape>
                  <dgm:presOf axis="ch desOrSelf" ptType="node node" st="2 1" cnt="1 0"/>
                  <dgm:constrLst/>
                  <dgm:ruleLst/>
                </dgm:layoutNode>
                <dgm:layoutNode name="ThreeNodes_3">
                  <dgm:varLst>
                    <dgm:bulletEnabled val="1"/>
                  </dgm:varLst>
                  <dgm:alg type="sp"/>
                  <dgm:shape xmlns:r="http://schemas.openxmlformats.org/officeDocument/2006/relationships" type="roundRect" r:blip="">
                    <dgm:adjLst>
                      <dgm:adj idx="1" val="0.1"/>
                    </dgm:adjLst>
                  </dgm:shape>
                  <dgm:presOf axis="ch desOrSelf" ptType="node node" st="3 1" cnt="1 0"/>
                  <dgm:constrLst/>
                  <dgm:ruleLst/>
                </dgm:layoutNode>
                <dgm:layoutNode name="ThreeConn_1-2" styleLbl="fgAccFollowNode1">
                  <dgm:varLst>
                    <dgm:bulletEnabled val="1"/>
                  </dgm:varLst>
                  <dgm:alg type="tx"/>
                  <dgm:shape xmlns:r="http://schemas.openxmlformats.org/officeDocument/2006/relationships" type="downArrow" r:blip="">
                    <dgm:adjLst>
                      <dgm:adj idx="1" val="0.55"/>
                      <dgm:adj idx="2" val="0.45"/>
                    </dgm:adjLst>
                  </dgm:shape>
                  <dgm:presOf axis="ch" ptType="sibTrans" cnt="1"/>
                  <dgm:constrLst>
                    <dgm:constr type="lMarg" refType="primFontSz" fact="0.1"/>
                    <dgm:constr type="rMarg" refType="primFontSz" fact="0.1"/>
                    <dgm:constr type="tMarg" refType="primFontSz" fact="0.1"/>
                    <dgm:constr type="bMarg" refType="primFontSz" fact="0.1"/>
                  </dgm:constrLst>
                  <dgm:ruleLst>
                    <dgm:rule type="primFontSz" val="5" fact="NaN" max="NaN"/>
                  </dgm:ruleLst>
                </dgm:layoutNode>
                <dgm:layoutNode name="ThreeConn_2-3" styleLbl="fgAccFollowNode1">
                  <dgm:varLst>
                    <dgm:bulletEnabled val="1"/>
                  </dgm:varLst>
                  <dgm:alg type="tx"/>
                  <dgm:shape xmlns:r="http://schemas.openxmlformats.org/officeDocument/2006/relationships" type="downArrow" r:blip="">
                    <dgm:adjLst>
                      <dgm:adj idx="1" val="0.55"/>
                      <dgm:adj idx="2" val="0.45"/>
                    </dgm:adjLst>
                  </dgm:shape>
                  <dgm:presOf axis="ch" ptType="sibTrans" st="2" cnt="1"/>
                  <dgm:constrLst>
                    <dgm:constr type="lMarg" refType="primFontSz" fact="0.1"/>
                    <dgm:constr type="rMarg" refType="primFontSz" fact="0.1"/>
                    <dgm:constr type="tMarg" refType="primFontSz" fact="0.1"/>
                    <dgm:constr type="bMarg" refType="primFontSz" fact="0.1"/>
                  </dgm:constrLst>
                  <dgm:ruleLst>
                    <dgm:rule type="primFontSz" val="5" fact="NaN" max="NaN"/>
                  </dgm:ruleLst>
                </dgm:layoutNode>
                <dgm:layoutNode name="ThreeNodes_1_text">
                  <dgm:varLst>
                    <dgm:bulletEnabled val="1"/>
                  </dgm:varLst>
                  <dgm:alg type="tx">
                    <dgm:param type="parTxLTRAlign" val="l"/>
                    <dgm:param type="txAnchorVertCh" val="mid"/>
                  </dgm:alg>
                  <dgm:shape xmlns:r="http://schemas.openxmlformats.org/officeDocument/2006/relationships" type="roundRect" r:blip="" hideGeom="1">
                    <dgm:adjLst>
                      <dgm:adj idx="1" val="0.1"/>
                    </dgm:adjLst>
                  </dgm:shape>
                  <dgm:presOf axis="ch desOrSelf" ptType="node node" st="1 1" cnt="1 0"/>
                  <dgm:constrLst>
                    <dgm:constr type="lMarg" refType="primFontSz" fact="0.3"/>
                    <dgm:constr type="rMarg" refType="primFontSz" fact="0.3"/>
                    <dgm:constr type="tMarg" refType="primFontSz" fact="0.3"/>
                    <dgm:constr type="bMarg" refType="primFontSz" fact="0.3"/>
                  </dgm:constrLst>
                  <dgm:ruleLst>
                    <dgm:rule type="primFontSz" val="5" fact="NaN" max="NaN"/>
                  </dgm:ruleLst>
                </dgm:layoutNode>
                <dgm:layoutNode name="ThreeNodes_2_text">
                  <dgm:varLst>
                    <dgm:bulletEnabled val="1"/>
                  </dgm:varLst>
                  <dgm:alg type="tx">
                    <dgm:param type="parTxLTRAlign" val="l"/>
                    <dgm:param type="txAnchorVertCh" val="mid"/>
                  </dgm:alg>
                  <dgm:shape xmlns:r="http://schemas.openxmlformats.org/officeDocument/2006/relationships" type="roundRect" r:blip="" hideGeom="1">
                    <dgm:adjLst>
                      <dgm:adj idx="1" val="0.1"/>
                    </dgm:adjLst>
                  </dgm:shape>
                  <dgm:presOf axis="ch desOrSelf" ptType="node node" st="2 1" cnt="1 0"/>
                  <dgm:constrLst>
                    <dgm:constr type="lMarg" refType="primFontSz" fact="0.3"/>
                    <dgm:constr type="rMarg" refType="primFontSz" fact="0.3"/>
                    <dgm:constr type="tMarg" refType="primFontSz" fact="0.3"/>
                    <dgm:constr type="bMarg" refType="primFontSz" fact="0.3"/>
                  </dgm:constrLst>
                  <dgm:ruleLst>
                    <dgm:rule type="primFontSz" val="5" fact="NaN" max="NaN"/>
                  </dgm:ruleLst>
                </dgm:layoutNode>
                <dgm:layoutNode name="ThreeNodes_3_text">
                  <dgm:varLst>
                    <dgm:bulletEnabled val="1"/>
                  </dgm:varLst>
                  <dgm:alg type="tx">
                    <dgm:param type="parTxLTRAlign" val="l"/>
                    <dgm:param type="txAnchorVertCh" val="mid"/>
                  </dgm:alg>
                  <dgm:shape xmlns:r="http://schemas.openxmlformats.org/officeDocument/2006/relationships" type="roundRect" r:blip="" hideGeom="1">
                    <dgm:adjLst>
                      <dgm:adj idx="1" val="0.1"/>
                    </dgm:adjLst>
                  </dgm:shape>
                  <dgm:presOf axis="ch desOrSelf" ptType="node node" st="3 1" cnt="1 0"/>
                  <dgm:constrLst>
                    <dgm:constr type="lMarg" refType="primFontSz" fact="0.3"/>
                    <dgm:constr type="rMarg" refType="primFontSz" fact="0.3"/>
                    <dgm:constr type="tMarg" refType="primFontSz" fact="0.3"/>
                    <dgm:constr type="bMarg" refType="primFontSz" fact="0.3"/>
                  </dgm:constrLst>
                  <dgm:ruleLst>
                    <dgm:rule type="primFontSz" val="5" fact="NaN" max="NaN"/>
                  </dgm:ruleLst>
                </dgm:layoutNode>
              </dgm:if>
              <dgm:else name="Name11">
                <dgm:choose name="Name12">
                  <dgm:if name="Name13" axis="ch" ptType="node" func="cnt" op="equ" val="4">
                    <dgm:layoutNode name="FourNodes_1">
                      <dgm:varLst>
                        <dgm:bulletEnabled val="1"/>
                      </dgm:varLst>
                      <dgm:alg type="sp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 axis="ch desOrSelf" ptType="node node" st="1 1" cnt="1 0"/>
                      <dgm:constrLst/>
                      <dgm:ruleLst/>
                    </dgm:layoutNode>
                    <dgm:layoutNode name="FourNodes_2">
                      <dgm:varLst>
                        <dgm:bulletEnabled val="1"/>
                      </dgm:varLst>
                      <dgm:alg type="sp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 axis="ch desOrSelf" ptType="node node" st="2 1" cnt="1 0"/>
                      <dgm:constrLst/>
                      <dgm:ruleLst/>
                    </dgm:layoutNode>
                    <dgm:layoutNode name="FourNodes_3">
                      <dgm:varLst>
                        <dgm:bulletEnabled val="1"/>
                      </dgm:varLst>
                      <dgm:alg type="sp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 axis="ch desOrSelf" ptType="node node" st="3 1" cnt="1 0"/>
                      <dgm:constrLst/>
                      <dgm:ruleLst/>
                    </dgm:layoutNode>
                    <dgm:layoutNode name="FourNodes_4">
                      <dgm:varLst>
                        <dgm:bulletEnabled val="1"/>
                      </dgm:varLst>
                      <dgm:alg type="sp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 axis="ch desOrSelf" ptType="node node" st="4 1" cnt="1 0"/>
                      <dgm:constrLst/>
                      <dgm:ruleLst/>
                    </dgm:layoutNode>
                    <dgm:layoutNode name="FourConn_1-2" styleLbl="fgAccFollowNode1">
                      <dgm:varLst>
                        <dgm:bulletEnabled val="1"/>
                      </dgm:varLst>
                      <dgm:alg type="tx"/>
                      <dgm:shape xmlns:r="http://schemas.openxmlformats.org/officeDocument/2006/relationships" type="downArrow" r:blip="">
                        <dgm:adjLst>
                          <dgm:adj idx="1" val="0.55"/>
                          <dgm:adj idx="2" val="0.45"/>
                        </dgm:adjLst>
                      </dgm:shape>
                      <dgm:presOf axis="ch" ptType="sibTrans" cnt="1"/>
                      <dgm:constrLst>
                        <dgm:constr type="lMarg" refType="primFontSz" fact="0.1"/>
                        <dgm:constr type="rMarg" refType="primFontSz" fact="0.1"/>
                        <dgm:constr type="tMarg" refType="primFontSz" fact="0.1"/>
                        <dgm:constr type="bMarg" refType="primFontSz" fact="0.1"/>
                      </dgm:constrLst>
                      <dgm:ruleLst>
                        <dgm:rule type="primFontSz" val="5" fact="NaN" max="NaN"/>
                      </dgm:ruleLst>
                    </dgm:layoutNode>
                    <dgm:layoutNode name="FourConn_2-3" styleLbl="fgAccFollowNode1">
                      <dgm:varLst>
                        <dgm:bulletEnabled val="1"/>
                      </dgm:varLst>
                      <dgm:alg type="tx"/>
                      <dgm:shape xmlns:r="http://schemas.openxmlformats.org/officeDocument/2006/relationships" type="downArrow" r:blip="">
                        <dgm:adjLst>
                          <dgm:adj idx="1" val="0.55"/>
                          <dgm:adj idx="2" val="0.45"/>
                        </dgm:adjLst>
                      </dgm:shape>
                      <dgm:presOf axis="ch" ptType="sibTrans" st="2" cnt="1"/>
                      <dgm:constrLst>
                        <dgm:constr type="lMarg" refType="primFontSz" fact="0.1"/>
                        <dgm:constr type="rMarg" refType="primFontSz" fact="0.1"/>
                        <dgm:constr type="tMarg" refType="primFontSz" fact="0.1"/>
                        <dgm:constr type="bMarg" refType="primFontSz" fact="0.1"/>
                      </dgm:constrLst>
                      <dgm:ruleLst>
                        <dgm:rule type="primFontSz" val="5" fact="NaN" max="NaN"/>
                      </dgm:ruleLst>
                    </dgm:layoutNode>
                    <dgm:layoutNode name="FourConn_3-4" styleLbl="fgAccFollowNode1">
                      <dgm:varLst>
                        <dgm:bulletEnabled val="1"/>
                      </dgm:varLst>
                      <dgm:alg type="tx"/>
                      <dgm:shape xmlns:r="http://schemas.openxmlformats.org/officeDocument/2006/relationships" type="downArrow" r:blip="">
                        <dgm:adjLst>
                          <dgm:adj idx="1" val="0.55"/>
                          <dgm:adj idx="2" val="0.45"/>
                        </dgm:adjLst>
                      </dgm:shape>
                      <dgm:presOf axis="ch" ptType="sibTrans" st="3" cnt="1"/>
                      <dgm:constrLst>
                        <dgm:constr type="lMarg" refType="primFontSz" fact="0.1"/>
                        <dgm:constr type="rMarg" refType="primFontSz" fact="0.1"/>
                        <dgm:constr type="tMarg" refType="primFontSz" fact="0.1"/>
                        <dgm:constr type="bMarg" refType="primFontSz" fact="0.1"/>
                      </dgm:constrLst>
                      <dgm:ruleLst>
                        <dgm:rule type="primFontSz" val="5" fact="NaN" max="NaN"/>
                      </dgm:ruleLst>
                    </dgm:layoutNode>
                    <dgm:layoutNode name="FourNodes_1_text">
                      <dgm:varLst>
                        <dgm:bulletEnabled val="1"/>
                      </dgm:varLst>
                      <dgm:alg type="tx">
                        <dgm:param type="parTxLTRAlign" val="l"/>
                        <dgm:param type="txAnchorVertCh" val="mid"/>
                      </dgm:alg>
                      <dgm:shape xmlns:r="http://schemas.openxmlformats.org/officeDocument/2006/relationships" type="roundRect" r:blip="" hideGeom="1">
                        <dgm:adjLst>
                          <dgm:adj idx="1" val="0.1"/>
                        </dgm:adjLst>
                      </dgm:shape>
                      <dgm:presOf axis="ch desOrSelf" ptType="node node" st="1 1" cnt="1 0"/>
                      <dgm:constrLst>
                        <dgm:constr type="lMarg" refType="primFontSz" fact="0.3"/>
                        <dgm:constr type="rMarg" refType="primFontSz" fact="0.3"/>
                        <dgm:constr type="tMarg" refType="primFontSz" fact="0.3"/>
                        <dgm:constr type="bMarg" refType="primFontSz" fact="0.3"/>
                      </dgm:constrLst>
                      <dgm:ruleLst>
                        <dgm:rule type="primFontSz" val="5" fact="NaN" max="NaN"/>
                      </dgm:ruleLst>
                    </dgm:layoutNode>
                    <dgm:layoutNode name="FourNodes_2_text">
                      <dgm:varLst>
                        <dgm:bulletEnabled val="1"/>
                      </dgm:varLst>
                      <dgm:alg type="tx">
                        <dgm:param type="parTxLTRAlign" val="l"/>
                        <dgm:param type="txAnchorVertCh" val="mid"/>
                      </dgm:alg>
                      <dgm:shape xmlns:r="http://schemas.openxmlformats.org/officeDocument/2006/relationships" type="roundRect" r:blip="" hideGeom="1">
                        <dgm:adjLst>
                          <dgm:adj idx="1" val="0.1"/>
                        </dgm:adjLst>
                      </dgm:shape>
                      <dgm:presOf axis="ch desOrSelf" ptType="node node" st="2 1" cnt="1 0"/>
                      <dgm:constrLst>
                        <dgm:constr type="lMarg" refType="primFontSz" fact="0.3"/>
                        <dgm:constr type="rMarg" refType="primFontSz" fact="0.3"/>
                        <dgm:constr type="tMarg" refType="primFontSz" fact="0.3"/>
                        <dgm:constr type="bMarg" refType="primFontSz" fact="0.3"/>
                      </dgm:constrLst>
                      <dgm:ruleLst>
                        <dgm:rule type="primFontSz" val="5" fact="NaN" max="NaN"/>
                      </dgm:ruleLst>
                    </dgm:layoutNode>
                    <dgm:layoutNode name="FourNodes_3_text">
                      <dgm:varLst>
                        <dgm:bulletEnabled val="1"/>
                      </dgm:varLst>
                      <dgm:alg type="tx">
                        <dgm:param type="parTxLTRAlign" val="l"/>
                        <dgm:param type="txAnchorVertCh" val="mid"/>
                      </dgm:alg>
                      <dgm:shape xmlns:r="http://schemas.openxmlformats.org/officeDocument/2006/relationships" type="roundRect" r:blip="" hideGeom="1">
                        <dgm:adjLst>
                          <dgm:adj idx="1" val="0.1"/>
                        </dgm:adjLst>
                      </dgm:shape>
                      <dgm:presOf axis="ch desOrSelf" ptType="node node" st="3 1" cnt="1 0"/>
                      <dgm:constrLst>
                        <dgm:constr type="lMarg" refType="primFontSz" fact="0.3"/>
                        <dgm:constr type="rMarg" refType="primFontSz" fact="0.3"/>
                        <dgm:constr type="tMarg" refType="primFontSz" fact="0.3"/>
                        <dgm:constr type="bMarg" refType="primFontSz" fact="0.3"/>
                      </dgm:constrLst>
                      <dgm:ruleLst>
                        <dgm:rule type="primFontSz" val="5" fact="NaN" max="NaN"/>
                      </dgm:ruleLst>
                    </dgm:layoutNode>
                    <dgm:layoutNode name="FourNodes_4_text">
                      <dgm:varLst>
                        <dgm:bulletEnabled val="1"/>
                      </dgm:varLst>
                      <dgm:alg type="tx">
                        <dgm:param type="parTxLTRAlign" val="l"/>
                        <dgm:param type="txAnchorVertCh" val="mid"/>
                      </dgm:alg>
                      <dgm:shape xmlns:r="http://schemas.openxmlformats.org/officeDocument/2006/relationships" type="roundRect" r:blip="" hideGeom="1">
                        <dgm:adjLst>
                          <dgm:adj idx="1" val="0.1"/>
                        </dgm:adjLst>
                      </dgm:shape>
                      <dgm:presOf axis="ch desOrSelf" ptType="node node" st="4 1" cnt="1 0"/>
                      <dgm:constrLst>
                        <dgm:constr type="lMarg" refType="primFontSz" fact="0.3"/>
                        <dgm:constr type="rMarg" refType="primFontSz" fact="0.3"/>
                        <dgm:constr type="tMarg" refType="primFontSz" fact="0.3"/>
                        <dgm:constr type="bMarg" refType="primFontSz" fact="0.3"/>
                      </dgm:constrLst>
                      <dgm:ruleLst>
                        <dgm:rule type="primFontSz" val="5" fact="NaN" max="NaN"/>
                      </dgm:ruleLst>
                    </dgm:layoutNode>
                  </dgm:if>
                  <dgm:else name="Name14">
                    <dgm:choose name="Name15">
                      <dgm:if name="Name16" axis="ch" ptType="node" func="cnt" op="gte" val="5">
                        <dgm:layoutNode name="FiveNodes_1">
                          <dgm:varLst>
                            <dgm:bulletEnabled val="1"/>
                          </dgm:varLst>
                          <dgm:alg type="sp"/>
                          <dgm:shape xmlns:r="http://schemas.openxmlformats.org/officeDocument/2006/relationships" type="roundRect" r:blip="">
                            <dgm:adjLst>
                              <dgm:adj idx="1" val="0.1"/>
                            </dgm:adjLst>
                          </dgm:shape>
                          <dgm:presOf axis="ch desOrSelf" ptType="node node" st="1 1" cnt="1 0"/>
                          <dgm:constrLst/>
                          <dgm:ruleLst/>
                        </dgm:layoutNode>
                        <dgm:layoutNode name="FiveNodes_2">
                          <dgm:varLst>
                            <dgm:bulletEnabled val="1"/>
                          </dgm:varLst>
                          <dgm:alg type="sp"/>
                          <dgm:shape xmlns:r="http://schemas.openxmlformats.org/officeDocument/2006/relationships" type="roundRect" r:blip="">
                            <dgm:adjLst>
                              <dgm:adj idx="1" val="0.1"/>
                            </dgm:adjLst>
                          </dgm:shape>
                          <dgm:presOf axis="ch desOrSelf" ptType="node node" st="2 1" cnt="1 0"/>
                          <dgm:constrLst/>
                          <dgm:ruleLst/>
                        </dgm:layoutNode>
                        <dgm:layoutNode name="FiveNodes_3">
                          <dgm:varLst>
                            <dgm:bulletEnabled val="1"/>
                          </dgm:varLst>
                          <dgm:alg type="sp"/>
                          <dgm:shape xmlns:r="http://schemas.openxmlformats.org/officeDocument/2006/relationships" type="roundRect" r:blip="">
                            <dgm:adjLst>
                              <dgm:adj idx="1" val="0.1"/>
                            </dgm:adjLst>
                          </dgm:shape>
                          <dgm:presOf axis="ch desOrSelf" ptType="node node" st="3 1" cnt="1 0"/>
                          <dgm:constrLst/>
                          <dgm:ruleLst/>
                        </dgm:layoutNode>
                        <dgm:layoutNode name="FiveNodes_4">
                          <dgm:varLst>
                            <dgm:bulletEnabled val="1"/>
                          </dgm:varLst>
                          <dgm:alg type="sp"/>
                          <dgm:shape xmlns:r="http://schemas.openxmlformats.org/officeDocument/2006/relationships" type="roundRect" r:blip="">
                            <dgm:adjLst>
                              <dgm:adj idx="1" val="0.1"/>
                            </dgm:adjLst>
                          </dgm:shape>
                          <dgm:presOf axis="ch desOrSelf" ptType="node node" st="4 1" cnt="1 0"/>
                          <dgm:constrLst/>
                          <dgm:ruleLst/>
                        </dgm:layoutNode>
                        <dgm:layoutNode name="FiveNodes_5">
                          <dgm:varLst>
                            <dgm:bulletEnabled val="1"/>
                          </dgm:varLst>
                          <dgm:alg type="sp"/>
                          <dgm:shape xmlns:r="http://schemas.openxmlformats.org/officeDocument/2006/relationships" type="roundRect" r:blip="">
                            <dgm:adjLst>
                              <dgm:adj idx="1" val="0.1"/>
                            </dgm:adjLst>
                          </dgm:shape>
                          <dgm:presOf axis="ch desOrSelf" ptType="node node" st="5 1" cnt="1 0"/>
                          <dgm:constrLst/>
                          <dgm:ruleLst/>
                        </dgm:layoutNode>
                        <dgm:layoutNode name="FiveConn_1-2" styleLbl="fgAccFollowNode1">
                          <dgm:varLst>
                            <dgm:bulletEnabled val="1"/>
                          </dgm:varLst>
                          <dgm:alg type="tx"/>
                          <dgm:shape xmlns:r="http://schemas.openxmlformats.org/officeDocument/2006/relationships" type="downArrow" r:blip="">
                            <dgm:adjLst>
                              <dgm:adj idx="1" val="0.55"/>
                              <dgm:adj idx="2" val="0.45"/>
                            </dgm:adjLst>
                          </dgm:shape>
                          <dgm:presOf axis="ch" ptType="sibTrans" cnt="1"/>
                          <dgm:constrLst>
                            <dgm:constr type="lMarg" refType="primFontSz" fact="0.1"/>
                            <dgm:constr type="rMarg" refType="primFontSz" fact="0.1"/>
                            <dgm:constr type="tMarg" refType="primFontSz" fact="0.1"/>
                            <dgm:constr type="bMarg" refType="primFontSz" fact="0.1"/>
                          </dgm:constrLst>
                          <dgm:ruleLst>
                            <dgm:rule type="primFontSz" val="5" fact="NaN" max="NaN"/>
                          </dgm:ruleLst>
                        </dgm:layoutNode>
                        <dgm:layoutNode name="FiveConn_2-3" styleLbl="fgAccFollowNode1">
                          <dgm:varLst>
                            <dgm:bulletEnabled val="1"/>
                          </dgm:varLst>
                          <dgm:alg type="tx"/>
                          <dgm:shape xmlns:r="http://schemas.openxmlformats.org/officeDocument/2006/relationships" type="downArrow" r:blip="">
                            <dgm:adjLst>
                              <dgm:adj idx="1" val="0.55"/>
                              <dgm:adj idx="2" val="0.45"/>
                            </dgm:adjLst>
                          </dgm:shape>
                          <dgm:presOf axis="ch" ptType="sibTrans" st="2" cnt="1"/>
                          <dgm:constrLst>
                            <dgm:constr type="lMarg" refType="primFontSz" fact="0.1"/>
                            <dgm:constr type="rMarg" refType="primFontSz" fact="0.1"/>
                            <dgm:constr type="tMarg" refType="primFontSz" fact="0.1"/>
                            <dgm:constr type="bMarg" refType="primFontSz" fact="0.1"/>
                          </dgm:constrLst>
                          <dgm:ruleLst>
                            <dgm:rule type="primFontSz" val="5" fact="NaN" max="NaN"/>
                          </dgm:ruleLst>
                        </dgm:layoutNode>
                        <dgm:layoutNode name="FiveConn_3-4" styleLbl="fgAccFollowNode1">
                          <dgm:varLst>
                            <dgm:bulletEnabled val="1"/>
                          </dgm:varLst>
                          <dgm:alg type="tx"/>
                          <dgm:shape xmlns:r="http://schemas.openxmlformats.org/officeDocument/2006/relationships" type="downArrow" r:blip="">
                            <dgm:adjLst>
                              <dgm:adj idx="1" val="0.55"/>
                              <dgm:adj idx="2" val="0.45"/>
                            </dgm:adjLst>
                          </dgm:shape>
                          <dgm:presOf axis="ch" ptType="sibTrans" st="3" cnt="1"/>
                          <dgm:constrLst>
                            <dgm:constr type="lMarg" refType="primFontSz" fact="0.1"/>
                            <dgm:constr type="rMarg" refType="primFontSz" fact="0.1"/>
                            <dgm:constr type="tMarg" refType="primFontSz" fact="0.1"/>
                            <dgm:constr type="bMarg" refType="primFontSz" fact="0.1"/>
                          </dgm:constrLst>
                          <dgm:ruleLst>
                            <dgm:rule type="primFontSz" val="5" fact="NaN" max="NaN"/>
                          </dgm:ruleLst>
                        </dgm:layoutNode>
                        <dgm:layoutNode name="FiveConn_4-5" styleLbl="fgAccFollowNode1">
                          <dgm:varLst>
                            <dgm:bulletEnabled val="1"/>
                          </dgm:varLst>
                          <dgm:alg type="tx"/>
                          <dgm:shape xmlns:r="http://schemas.openxmlformats.org/officeDocument/2006/relationships" type="downArrow" r:blip="">
                            <dgm:adjLst>
                              <dgm:adj idx="1" val="0.55"/>
                              <dgm:adj idx="2" val="0.45"/>
                            </dgm:adjLst>
                          </dgm:shape>
                          <dgm:presOf axis="ch" ptType="sibTrans" st="4" cnt="1"/>
                          <dgm:constrLst>
                            <dgm:constr type="lMarg" refType="primFontSz" fact="0.1"/>
                            <dgm:constr type="rMarg" refType="primFontSz" fact="0.1"/>
                            <dgm:constr type="tMarg" refType="primFontSz" fact="0.1"/>
                            <dgm:constr type="bMarg" refType="primFontSz" fact="0.1"/>
                          </dgm:constrLst>
                          <dgm:ruleLst>
                            <dgm:rule type="primFontSz" val="5" fact="NaN" max="NaN"/>
                          </dgm:ruleLst>
                        </dgm:layoutNode>
                        <dgm:layoutNode name="FiveNodes_1_text">
                          <dgm:varLst>
                            <dgm:bulletEnabled val="1"/>
                          </dgm:varLst>
                          <dgm:alg type="tx">
                            <dgm:param type="parTxLTRAlign" val="l"/>
                            <dgm:param type="txAnchorVertCh" val="mid"/>
                          </dgm:alg>
                          <dgm:shape xmlns:r="http://schemas.openxmlformats.org/officeDocument/2006/relationships" type="roundRect" r:blip="" hideGeom="1">
                            <dgm:adjLst>
                              <dgm:adj idx="1" val="0.1"/>
                            </dgm:adjLst>
                          </dgm:shape>
                          <dgm:presOf axis="ch desOrSelf" ptType="node node" st="1 1" cnt="1 0"/>
                          <dgm:constrLst>
                            <dgm:constr type="lMarg" refType="primFontSz" fact="0.3"/>
                            <dgm:constr type="rMarg" refType="primFontSz" fact="0.3"/>
                            <dgm:constr type="tMarg" refType="primFontSz" fact="0.3"/>
                            <dgm:constr type="bMarg" refType="primFontSz" fact="0.3"/>
                          </dgm:constrLst>
                          <dgm:ruleLst>
                            <dgm:rule type="primFontSz" val="5" fact="NaN" max="NaN"/>
                          </dgm:ruleLst>
                        </dgm:layoutNode>
                        <dgm:layoutNode name="FiveNodes_2_text">
                          <dgm:varLst>
                            <dgm:bulletEnabled val="1"/>
                          </dgm:varLst>
                          <dgm:alg type="tx">
                            <dgm:param type="parTxLTRAlign" val="l"/>
                            <dgm:param type="txAnchorVertCh" val="mid"/>
                          </dgm:alg>
                          <dgm:shape xmlns:r="http://schemas.openxmlformats.org/officeDocument/2006/relationships" type="roundRect" r:blip="" hideGeom="1">
                            <dgm:adjLst>
                              <dgm:adj idx="1" val="0.1"/>
                            </dgm:adjLst>
                          </dgm:shape>
                          <dgm:presOf axis="ch desOrSelf" ptType="node node" st="2 1" cnt="1 0"/>
                          <dgm:constrLst>
                            <dgm:constr type="lMarg" refType="primFontSz" fact="0.3"/>
                            <dgm:constr type="rMarg" refType="primFontSz" fact="0.3"/>
                            <dgm:constr type="tMarg" refType="primFontSz" fact="0.3"/>
                            <dgm:constr type="bMarg" refType="primFontSz" fact="0.3"/>
                          </dgm:constrLst>
                          <dgm:ruleLst>
                            <dgm:rule type="primFontSz" val="5" fact="NaN" max="NaN"/>
                          </dgm:ruleLst>
                        </dgm:layoutNode>
                        <dgm:layoutNode name="FiveNodes_3_text">
                          <dgm:varLst>
                            <dgm:bulletEnabled val="1"/>
                          </dgm:varLst>
                          <dgm:alg type="tx">
                            <dgm:param type="parTxLTRAlign" val="l"/>
                            <dgm:param type="txAnchorVertCh" val="mid"/>
                          </dgm:alg>
                          <dgm:shape xmlns:r="http://schemas.openxmlformats.org/officeDocument/2006/relationships" type="roundRect" r:blip="" hideGeom="1">
                            <dgm:adjLst>
                              <dgm:adj idx="1" val="0.1"/>
                            </dgm:adjLst>
                          </dgm:shape>
                          <dgm:presOf axis="ch desOrSelf" ptType="node node" st="3 1" cnt="1 0"/>
                          <dgm:constrLst>
                            <dgm:constr type="lMarg" refType="primFontSz" fact="0.3"/>
                            <dgm:constr type="rMarg" refType="primFontSz" fact="0.3"/>
                            <dgm:constr type="tMarg" refType="primFontSz" fact="0.3"/>
                            <dgm:constr type="bMarg" refType="primFontSz" fact="0.3"/>
                          </dgm:constrLst>
                          <dgm:ruleLst>
                            <dgm:rule type="primFontSz" val="5" fact="NaN" max="NaN"/>
                          </dgm:ruleLst>
                        </dgm:layoutNode>
                        <dgm:layoutNode name="FiveNodes_4_text">
                          <dgm:varLst>
                            <dgm:bulletEnabled val="1"/>
                          </dgm:varLst>
                          <dgm:alg type="tx">
                            <dgm:param type="parTxLTRAlign" val="l"/>
                            <dgm:param type="txAnchorVertCh" val="mid"/>
                          </dgm:alg>
                          <dgm:shape xmlns:r="http://schemas.openxmlformats.org/officeDocument/2006/relationships" type="roundRect" r:blip="" hideGeom="1">
                            <dgm:adjLst>
                              <dgm:adj idx="1" val="0.1"/>
                            </dgm:adjLst>
                          </dgm:shape>
                          <dgm:presOf axis="ch desOrSelf" ptType="node node" st="4 1" cnt="1 0"/>
                          <dgm:constrLst>
                            <dgm:constr type="lMarg" refType="primFontSz" fact="0.3"/>
                            <dgm:constr type="rMarg" refType="primFontSz" fact="0.3"/>
                            <dgm:constr type="tMarg" refType="primFontSz" fact="0.3"/>
                            <dgm:constr type="bMarg" refType="primFontSz" fact="0.3"/>
                          </dgm:constrLst>
                          <dgm:ruleLst>
                            <dgm:rule type="primFontSz" val="5" fact="NaN" max="NaN"/>
                          </dgm:ruleLst>
                        </dgm:layoutNode>
                        <dgm:layoutNode name="FiveNodes_5_text">
                          <dgm:varLst>
                            <dgm:bulletEnabled val="1"/>
                          </dgm:varLst>
                          <dgm:alg type="tx">
                            <dgm:param type="parTxLTRAlign" val="l"/>
                            <dgm:param type="txAnchorVertCh" val="mid"/>
                          </dgm:alg>
                          <dgm:shape xmlns:r="http://schemas.openxmlformats.org/officeDocument/2006/relationships" type="roundRect" r:blip="" hideGeom="1">
                            <dgm:adjLst>
                              <dgm:adj idx="1" val="0.1"/>
                            </dgm:adjLst>
                          </dgm:shape>
                          <dgm:presOf axis="ch desOrSelf" ptType="node node" st="5 1" cnt="1 0"/>
                          <dgm:constrLst>
                            <dgm:constr type="lMarg" refType="primFontSz" fact="0.3"/>
                            <dgm:constr type="rMarg" refType="primFontSz" fact="0.3"/>
                            <dgm:constr type="tMarg" refType="primFontSz" fact="0.3"/>
                            <dgm:constr type="bMarg" refType="primFontSz" fact="0.3"/>
                          </dgm:constrLst>
                          <dgm:ruleLst>
                            <dgm:rule type="primFontSz" val="5" fact="NaN" max="NaN"/>
                          </dgm:ruleLst>
                        </dgm:layoutNode>
                      </dgm:if>
                      <dgm:else name="Name17"/>
                    </dgm:choose>
                  </dgm:else>
                </dgm:choose>
              </dgm:else>
            </dgm:choose>
          </dgm:else>
        </dgm:choose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5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1</xdr:row>
      <xdr:rowOff>0</xdr:rowOff>
    </xdr:from>
    <xdr:to>
      <xdr:col>2</xdr:col>
      <xdr:colOff>48782</xdr:colOff>
      <xdr:row>5</xdr:row>
      <xdr:rowOff>25262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54D6CA3-EDF8-4C5A-84E5-D8A27680A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182880"/>
          <a:ext cx="1191782" cy="756782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0</xdr:row>
      <xdr:rowOff>144781</xdr:rowOff>
    </xdr:from>
    <xdr:to>
      <xdr:col>4</xdr:col>
      <xdr:colOff>68580</xdr:colOff>
      <xdr:row>5</xdr:row>
      <xdr:rowOff>71858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932599B-13A0-4D23-B8DA-72F73C80FE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46" t="4141" r="3407" b="7139"/>
        <a:stretch/>
      </xdr:blipFill>
      <xdr:spPr>
        <a:xfrm>
          <a:off x="1394460" y="144781"/>
          <a:ext cx="1744980" cy="841477"/>
        </a:xfrm>
        <a:prstGeom prst="roundRect">
          <a:avLst/>
        </a:prstGeom>
      </xdr:spPr>
    </xdr:pic>
    <xdr:clientData/>
  </xdr:twoCellAnchor>
  <xdr:twoCellAnchor editAs="oneCell">
    <xdr:from>
      <xdr:col>4</xdr:col>
      <xdr:colOff>99061</xdr:colOff>
      <xdr:row>0</xdr:row>
      <xdr:rowOff>38100</xdr:rowOff>
    </xdr:from>
    <xdr:to>
      <xdr:col>5</xdr:col>
      <xdr:colOff>1287780</xdr:colOff>
      <xdr:row>5</xdr:row>
      <xdr:rowOff>55212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123FC3A-5E00-4BD6-B6B2-4D277EA867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921" b="22988"/>
        <a:stretch/>
      </xdr:blipFill>
      <xdr:spPr>
        <a:xfrm>
          <a:off x="3169921" y="38100"/>
          <a:ext cx="1958339" cy="931512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</xdr:colOff>
      <xdr:row>1</xdr:row>
      <xdr:rowOff>30480</xdr:rowOff>
    </xdr:from>
    <xdr:to>
      <xdr:col>8</xdr:col>
      <xdr:colOff>510540</xdr:colOff>
      <xdr:row>4</xdr:row>
      <xdr:rowOff>159207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A2F5633-A9A1-439E-80D9-94552D21B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9760" y="213360"/>
          <a:ext cx="1798320" cy="677367"/>
        </a:xfrm>
        <a:prstGeom prst="rect">
          <a:avLst/>
        </a:prstGeom>
      </xdr:spPr>
    </xdr:pic>
    <xdr:clientData/>
  </xdr:twoCellAnchor>
  <xdr:twoCellAnchor>
    <xdr:from>
      <xdr:col>10</xdr:col>
      <xdr:colOff>7620</xdr:colOff>
      <xdr:row>12</xdr:row>
      <xdr:rowOff>0</xdr:rowOff>
    </xdr:from>
    <xdr:to>
      <xdr:col>17</xdr:col>
      <xdr:colOff>304800</xdr:colOff>
      <xdr:row>27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D489F7-CF3E-413C-23C2-1B1953432C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213360</xdr:colOff>
      <xdr:row>11</xdr:row>
      <xdr:rowOff>3810</xdr:rowOff>
    </xdr:from>
    <xdr:to>
      <xdr:col>10</xdr:col>
      <xdr:colOff>297180</xdr:colOff>
      <xdr:row>26</xdr:row>
      <xdr:rowOff>3810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6</xdr:rowOff>
    </xdr:from>
    <xdr:to>
      <xdr:col>5</xdr:col>
      <xdr:colOff>723900</xdr:colOff>
      <xdr:row>22</xdr:row>
      <xdr:rowOff>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BD0420-46DD-4EF6-8A71-AD4DC973D7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6</xdr:row>
      <xdr:rowOff>179070</xdr:rowOff>
    </xdr:from>
    <xdr:to>
      <xdr:col>13</xdr:col>
      <xdr:colOff>0</xdr:colOff>
      <xdr:row>21</xdr:row>
      <xdr:rowOff>179070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6B923A-0073-41ED-81B7-FCD09BCEC8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22</xdr:row>
      <xdr:rowOff>179070</xdr:rowOff>
    </xdr:from>
    <xdr:to>
      <xdr:col>6</xdr:col>
      <xdr:colOff>0</xdr:colOff>
      <xdr:row>37</xdr:row>
      <xdr:rowOff>179070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9F7D590-28D4-425C-A48E-BF70B13A7E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neDrive%20-%20HOCICT/TULIEU/IIG/MOS/MOS_HOCICT/MOS%202010/PFE%202010%20by%20Me/Excel%20Core%20-%20Up/HOCICT_V10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neDrive%20-%20HOCICT/TULIEU/IIG/MOS/MOS_HOCICT/MOS%202016/MOS_BOOK_CONTENT/Projects/Excel%20-%20Project%20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ntory"/>
      <sheetName val="Suppliers"/>
      <sheetName val="Discounts"/>
      <sheetName val="Tracker"/>
      <sheetName val="Regions"/>
      <sheetName val="HOCICT_V10001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 Inventory"/>
      <sheetName val="Exam Bookings"/>
      <sheetName val="Weekly Summary"/>
      <sheetName val="Summary"/>
      <sheetName val="Monthly Summary"/>
      <sheetName val="Survey Results"/>
      <sheetName val="Sales by Exam"/>
      <sheetName val="Bank Deposits"/>
      <sheetName val="Customers"/>
      <sheetName val="Suppliers"/>
      <sheetName val="Card Services"/>
      <sheetName val="Figure"/>
      <sheetName val="2017"/>
      <sheetName val="2018"/>
      <sheetName val="2019"/>
      <sheetName val="2020"/>
      <sheetName val="Excel - Project 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B1" t="str">
            <v>January</v>
          </cell>
        </row>
      </sheetData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0F4F5B9-84C1-4B2E-BC76-5F72EB6F3823}" name="Table8" displayName="Table8" ref="A7:I46" totalsRowShown="0" headerRowDxfId="70" headerRowBorderDxfId="69" tableBorderDxfId="68" totalsRowBorderDxfId="67">
  <autoFilter ref="A7:I46" xr:uid="{B67F3E26-EE56-474E-B064-148BCE58665A}"/>
  <tableColumns count="9">
    <tableColumn id="1" xr3:uid="{1AAEB15E-CFEF-4E79-9422-E63BB33A787A}" name="Exam" dataDxfId="66"/>
    <tableColumn id="2" xr3:uid="{8BF0DFF5-4C06-4012-BDD5-76870E52E578}" name="Month" dataDxfId="65"/>
    <tableColumn id="3" xr3:uid="{2A8BBB12-B92B-45FB-A618-DE081478AE12}" name="Customer" dataDxfId="64"/>
    <tableColumn id="4" xr3:uid="{EC541486-60F4-4ADB-92F5-C92BC6747A07}" name="Firstname" dataDxfId="63"/>
    <tableColumn id="5" xr3:uid="{B9796714-B522-4897-82F7-05D97CBCA572}" name="LastName" dataDxfId="62"/>
    <tableColumn id="6" xr3:uid="{BA0ED845-7E7B-403F-85EE-E11A35CEC438}" name="Description" dataDxfId="61"/>
    <tableColumn id="7" xr3:uid="{AE0D6E5B-4E8E-4F2E-83D9-11E16114CDD3}" name="Quantity" dataDxfId="60"/>
    <tableColumn id="8" xr3:uid="{8F3D5971-FC3E-41ED-AC90-ED4C2D4F9295}" name="Fee" dataDxfId="59">
      <calculatedColumnFormula>VLOOKUP(A8,'Exam Bookings'!$O$8:$P$11,2,FALSE)</calculatedColumnFormula>
    </tableColumn>
    <tableColumn id="9" xr3:uid="{A92ED858-F8B5-4217-A8E3-41C0CA7BCB7C}" name="Total" dataDxfId="58">
      <calculatedColumnFormula>G8*H8</calculatedColumnFormula>
    </tableColumn>
  </tableColumns>
  <tableStyleInfo name="TableStyleMedium7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E864734-83F0-41D8-9171-E58B9A04E369}" name="Table10" displayName="Table10" ref="A1:M5" totalsRowShown="0" headerRowDxfId="57" headerRowBorderDxfId="56" tableBorderDxfId="55" totalsRowBorderDxfId="54">
  <tableColumns count="13">
    <tableColumn id="1" xr3:uid="{3BB09D9B-4EBB-4E25-AB61-1B55F3C42231}" name="Exam"/>
    <tableColumn id="2" xr3:uid="{D0E83258-DBEF-479A-B08E-D8B8E011A846}" name="January"/>
    <tableColumn id="3" xr3:uid="{B4E7F123-694C-414E-ABE2-1511C9B6D802}" name="February"/>
    <tableColumn id="4" xr3:uid="{7BB85489-1F7C-4373-A919-987C313741B6}" name="March"/>
    <tableColumn id="5" xr3:uid="{68EF3029-6A98-4659-B121-DDD64B2D7028}" name="April"/>
    <tableColumn id="6" xr3:uid="{CD047481-306A-4FE2-AADE-66156C8083C3}" name="May"/>
    <tableColumn id="7" xr3:uid="{0D381397-F341-4C5A-B5C4-08716548DE6F}" name="June"/>
    <tableColumn id="8" xr3:uid="{C270EA6F-2D48-4062-8953-3CA01F27AF62}" name="July"/>
    <tableColumn id="9" xr3:uid="{843ACCA8-E24D-4CB6-A4D6-2FC185FFD3F2}" name="August"/>
    <tableColumn id="10" xr3:uid="{54E1CFD0-F993-4184-9CC0-1D13498744EE}" name="September"/>
    <tableColumn id="11" xr3:uid="{AC461BBF-109D-4BA7-BD19-FF1207609411}" name="October"/>
    <tableColumn id="12" xr3:uid="{352DE87A-4528-4235-9044-314B0609589A}" name="November"/>
    <tableColumn id="13" xr3:uid="{FEBE7B08-3A9E-4B8B-B03E-0774215A31B8}" name="December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3F59D09-5A2C-4747-ACC6-DE5BD5437F73}" name="Table510" displayName="Table510" ref="A1:M6" totalsRowCount="1" headerRowDxfId="53" dataDxfId="52" tableBorderDxfId="51">
  <autoFilter ref="A1:M5" xr:uid="{EFA123C8-64A3-4E7C-9985-C28A04A26884}"/>
  <tableColumns count="13">
    <tableColumn id="1" xr3:uid="{406F766B-5B53-493E-A910-61B69B320E61}" name="Exam" totalsRowLabel="Total" dataDxfId="50" totalsRowDxfId="49"/>
    <tableColumn id="2" xr3:uid="{95727B14-7CC6-48DD-9760-E65E056D9380}" name="January" totalsRowFunction="sum" dataDxfId="48" totalsRowDxfId="47"/>
    <tableColumn id="3" xr3:uid="{3DC6DAAF-C102-4ED7-BFD6-A70827D5BE1F}" name="February" totalsRowFunction="sum" dataDxfId="46" totalsRowDxfId="45"/>
    <tableColumn id="4" xr3:uid="{7730C98E-675D-401D-96B2-86997939C833}" name="March" totalsRowFunction="sum" dataDxfId="44" totalsRowDxfId="43"/>
    <tableColumn id="5" xr3:uid="{CFAB77C2-8991-47F0-B484-64C0795FD75E}" name="April" totalsRowFunction="sum" dataDxfId="42" totalsRowDxfId="41"/>
    <tableColumn id="6" xr3:uid="{1B3BAB1E-6651-47AA-AC98-CA77B276301E}" name="May" totalsRowFunction="sum" dataDxfId="40" totalsRowDxfId="39"/>
    <tableColumn id="7" xr3:uid="{2C91CF44-018F-480D-A3C3-1A763CD5919E}" name="June" totalsRowFunction="sum" dataDxfId="38" totalsRowDxfId="37"/>
    <tableColumn id="8" xr3:uid="{91A36758-F3D9-4B97-9BEF-D7FACFE583B6}" name="July" totalsRowFunction="sum" dataDxfId="36" totalsRowDxfId="35"/>
    <tableColumn id="9" xr3:uid="{4A5B7FC5-A6B1-424A-A468-9F63458ED745}" name="August" totalsRowFunction="sum" dataDxfId="34" totalsRowDxfId="33"/>
    <tableColumn id="10" xr3:uid="{0C26FC5C-6F04-463D-8FBD-F1293C44E27D}" name="September" totalsRowFunction="sum" dataDxfId="32" totalsRowDxfId="31"/>
    <tableColumn id="11" xr3:uid="{8E4E4786-871D-4EA4-A06A-0F01D368512F}" name="October" totalsRowFunction="sum" dataDxfId="30" totalsRowDxfId="29"/>
    <tableColumn id="12" xr3:uid="{D539763B-FBEE-4936-8012-03BA5075BC81}" name="November" totalsRowFunction="sum" dataDxfId="28" totalsRowDxfId="27"/>
    <tableColumn id="13" xr3:uid="{8573A488-23DF-4C1D-9BB9-F592866F9744}" name="December" totalsRowFunction="sum" dataDxfId="26" totalsRowDxfId="2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7B59868-1EF6-49AB-9350-6532D6F21F0A}" name="Table38" displayName="Table38" ref="A1:H51" totalsRowShown="0" headerRowDxfId="24" dataDxfId="23">
  <tableColumns count="8">
    <tableColumn id="1" xr3:uid="{CA3FEC4F-7295-499A-B37D-7B66B721EB3F}" name="PART NUMBER" dataDxfId="22"/>
    <tableColumn id="3" xr3:uid="{AEAED8EA-9AC0-47AC-8604-C02743E782CD}" name="SUPPLIER NAME" dataDxfId="21"/>
    <tableColumn id="6" xr3:uid="{B7CF7A37-C374-4BE0-8906-AB91BF182D73}" name="TOY CATEGORY" dataDxfId="20"/>
    <tableColumn id="7" xr3:uid="{3BC92BE5-2312-458C-84BC-1147E7BD8165}" name="TOY DETAIL" dataDxfId="19"/>
    <tableColumn id="8" xr3:uid="{149BB54F-6BDE-469E-A044-F0039BB52580}" name="QUANTITY IN STOCK" dataDxfId="18"/>
    <tableColumn id="9" xr3:uid="{AB46A2FD-690A-4BCD-8D84-98E65E417AFD}" name="STOCK VALUE" dataDxfId="17">
      <calculatedColumnFormula>Table38[[#This Row],[QUANTITY IN STOCK]]*Table38[[#This Row],[PRICE]]</calculatedColumnFormula>
    </tableColumn>
    <tableColumn id="10" xr3:uid="{EF6DE4CF-31A6-4427-A61B-204962617F24}" name="PRICE" dataDxfId="16"/>
    <tableColumn id="2" xr3:uid="{25BA912B-A6E0-4E5F-8A48-211211C72095}" name="DISCOUNT" dataDxfId="15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125FD3-886E-4AD4-AB45-9ACC05613180}" name="Table3" displayName="Table3" ref="A1:L51" totalsRowShown="0" headerRowDxfId="14" dataDxfId="13">
  <tableColumns count="12">
    <tableColumn id="2" xr3:uid="{264F5F77-57C0-407B-B066-D9CC11E1327D}" name="CustomerID" dataDxfId="12"/>
    <tableColumn id="3" xr3:uid="{D52E5955-2901-4451-B138-060FF1DF0A6D}" name="Last Name" dataDxfId="11"/>
    <tableColumn id="4" xr3:uid="{B914E415-6290-4BFB-8983-F851926F4FB0}" name="First Name" dataDxfId="10"/>
    <tableColumn id="5" xr3:uid="{C3DC95CE-C447-4B35-B01B-04257907E4B8}" name="Middle Name" dataDxfId="9"/>
    <tableColumn id="12" xr3:uid="{4FE7FD1A-A0F8-44CC-9BCE-D1DA9A73058B}" name="Email Address" dataDxfId="8"/>
    <tableColumn id="6" xr3:uid="{C2C1983C-0242-40AC-91E3-2441C4256E53}" name="Address" dataDxfId="7"/>
    <tableColumn id="7" xr3:uid="{E660C134-7F0C-42A4-A27D-0241CA3E313E}" name="City" dataDxfId="6"/>
    <tableColumn id="8" xr3:uid="{C234B852-8D7D-40C4-BA82-B83D9168320C}" name="StateOrProvince" dataDxfId="5"/>
    <tableColumn id="9" xr3:uid="{391387B5-214B-42D8-9D43-267CAE039857}" name="PostalCode" dataDxfId="4"/>
    <tableColumn id="10" xr3:uid="{81041AF4-CC88-4281-BEEB-56B5F93646EC}" name="CountryOrRegion" dataDxfId="3"/>
    <tableColumn id="11" xr3:uid="{82D544D0-894C-4036-8F90-A242CA8B95C6}" name="Birthdate" dataDxfId="2"/>
    <tableColumn id="1" xr3:uid="{E5EE9CFF-0BB1-4DB5-8B97-67ADBF22AE55}" name="CurrentAge" dataDxfId="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72450-D6E6-4A55-99AF-B10306236F76}">
  <dimension ref="A1:P46"/>
  <sheetViews>
    <sheetView workbookViewId="0">
      <selection activeCell="O7" sqref="O7:P11"/>
    </sheetView>
  </sheetViews>
  <sheetFormatPr defaultRowHeight="14.4" x14ac:dyDescent="0.3"/>
  <cols>
    <col min="2" max="2" width="9.77734375" bestFit="1" customWidth="1"/>
    <col min="3" max="3" width="15" customWidth="1"/>
    <col min="4" max="4" width="11.109375" customWidth="1"/>
    <col min="5" max="5" width="11.21875" customWidth="1"/>
    <col min="6" max="6" width="20.5546875" customWidth="1"/>
    <col min="7" max="7" width="10.21875" customWidth="1"/>
    <col min="9" max="9" width="11" bestFit="1" customWidth="1"/>
    <col min="11" max="11" width="4.33203125" customWidth="1"/>
    <col min="12" max="12" width="15.44140625" customWidth="1"/>
    <col min="13" max="13" width="7" customWidth="1"/>
  </cols>
  <sheetData>
    <row r="1" spans="1:16" x14ac:dyDescent="0.3">
      <c r="A1" s="63"/>
      <c r="B1" s="63"/>
      <c r="C1" s="63"/>
      <c r="D1" s="63"/>
      <c r="E1" s="63"/>
      <c r="F1" s="63"/>
      <c r="G1" s="63"/>
      <c r="H1" s="63"/>
      <c r="I1" s="63"/>
    </row>
    <row r="2" spans="1:16" x14ac:dyDescent="0.3">
      <c r="A2" s="63"/>
      <c r="B2" s="63"/>
      <c r="C2" s="63"/>
      <c r="D2" s="63"/>
      <c r="E2" s="63"/>
      <c r="F2" s="63"/>
      <c r="G2" s="63"/>
      <c r="H2" s="63"/>
      <c r="I2" s="63"/>
    </row>
    <row r="3" spans="1:16" x14ac:dyDescent="0.3">
      <c r="A3" s="63"/>
      <c r="B3" s="63"/>
      <c r="C3" s="63"/>
      <c r="D3" s="63"/>
      <c r="E3" s="63"/>
      <c r="F3" s="63"/>
      <c r="G3" s="63"/>
      <c r="H3" s="63"/>
      <c r="I3" s="63"/>
    </row>
    <row r="4" spans="1:16" x14ac:dyDescent="0.3">
      <c r="A4" s="63"/>
      <c r="B4" s="63"/>
      <c r="C4" s="63"/>
      <c r="D4" s="63"/>
      <c r="E4" s="63"/>
      <c r="F4" s="63"/>
      <c r="G4" s="63"/>
      <c r="H4" s="63"/>
      <c r="I4" s="63"/>
    </row>
    <row r="5" spans="1:16" x14ac:dyDescent="0.3">
      <c r="A5" s="63"/>
      <c r="B5" s="63"/>
      <c r="C5" s="63"/>
      <c r="D5" s="63"/>
      <c r="E5" s="63"/>
      <c r="F5" s="63"/>
      <c r="G5" s="63"/>
      <c r="H5" s="63"/>
      <c r="I5" s="63"/>
    </row>
    <row r="6" spans="1:16" x14ac:dyDescent="0.3">
      <c r="A6" s="64"/>
      <c r="B6" s="64"/>
      <c r="C6" s="64"/>
      <c r="D6" s="64"/>
      <c r="E6" s="64"/>
      <c r="F6" s="64"/>
      <c r="G6" s="64"/>
      <c r="H6" s="64"/>
      <c r="I6" s="64"/>
    </row>
    <row r="7" spans="1:16" x14ac:dyDescent="0.3">
      <c r="A7" s="41" t="s">
        <v>21</v>
      </c>
      <c r="B7" s="42" t="s">
        <v>217</v>
      </c>
      <c r="C7" s="42" t="s">
        <v>224</v>
      </c>
      <c r="D7" s="42" t="s">
        <v>218</v>
      </c>
      <c r="E7" s="42" t="s">
        <v>219</v>
      </c>
      <c r="F7" s="42" t="s">
        <v>26</v>
      </c>
      <c r="G7" s="42" t="s">
        <v>6</v>
      </c>
      <c r="H7" s="42" t="s">
        <v>220</v>
      </c>
      <c r="I7" s="43" t="s">
        <v>17</v>
      </c>
      <c r="K7" s="59" t="s">
        <v>225</v>
      </c>
      <c r="L7" s="59"/>
      <c r="M7" s="59"/>
      <c r="O7" s="47" t="s">
        <v>21</v>
      </c>
      <c r="P7" s="48" t="s">
        <v>220</v>
      </c>
    </row>
    <row r="8" spans="1:16" x14ac:dyDescent="0.3">
      <c r="A8" s="11" t="s">
        <v>22</v>
      </c>
      <c r="B8" s="10" t="s">
        <v>221</v>
      </c>
      <c r="C8" s="10"/>
      <c r="D8" s="31" t="s">
        <v>89</v>
      </c>
      <c r="E8" s="31" t="s">
        <v>92</v>
      </c>
      <c r="F8" s="10"/>
      <c r="G8" s="10">
        <v>1657</v>
      </c>
      <c r="H8" s="33">
        <f>VLOOKUP(A8,'Exam Bookings'!$O$8:$P$11,2,FALSE)</f>
        <v>32</v>
      </c>
      <c r="I8" s="40">
        <f>G8*H8</f>
        <v>53024</v>
      </c>
      <c r="K8" s="59"/>
      <c r="L8" s="59"/>
      <c r="M8" s="59"/>
      <c r="O8" s="35" t="s">
        <v>22</v>
      </c>
      <c r="P8" s="36">
        <v>32</v>
      </c>
    </row>
    <row r="9" spans="1:16" x14ac:dyDescent="0.3">
      <c r="A9" s="11" t="s">
        <v>24</v>
      </c>
      <c r="B9" s="10" t="s">
        <v>1</v>
      </c>
      <c r="C9" s="10"/>
      <c r="D9" s="31" t="s">
        <v>90</v>
      </c>
      <c r="E9" s="31" t="s">
        <v>93</v>
      </c>
      <c r="F9" s="10"/>
      <c r="G9" s="10">
        <v>868</v>
      </c>
      <c r="H9" s="33">
        <f>VLOOKUP(A9,'Exam Bookings'!$O$8:$P$11,2,FALSE)</f>
        <v>35</v>
      </c>
      <c r="I9" s="40">
        <f t="shared" ref="I9:I46" si="0">G9*H9</f>
        <v>30380</v>
      </c>
      <c r="K9" s="60" t="s">
        <v>222</v>
      </c>
      <c r="L9" s="60"/>
      <c r="M9" s="10"/>
      <c r="O9" s="37" t="s">
        <v>24</v>
      </c>
      <c r="P9" s="38">
        <v>35</v>
      </c>
    </row>
    <row r="10" spans="1:16" x14ac:dyDescent="0.3">
      <c r="A10" s="11" t="s">
        <v>24</v>
      </c>
      <c r="B10" s="10" t="s">
        <v>221</v>
      </c>
      <c r="C10" s="10"/>
      <c r="D10" s="31" t="s">
        <v>91</v>
      </c>
      <c r="E10" s="31" t="s">
        <v>94</v>
      </c>
      <c r="F10" s="10"/>
      <c r="G10" s="10">
        <v>545</v>
      </c>
      <c r="H10" s="33">
        <f>VLOOKUP(A10,'Exam Bookings'!$O$8:$P$11,2,FALSE)</f>
        <v>35</v>
      </c>
      <c r="I10" s="40">
        <f t="shared" si="0"/>
        <v>19075</v>
      </c>
      <c r="K10" s="61" t="s">
        <v>223</v>
      </c>
      <c r="L10" s="62"/>
      <c r="M10" s="34"/>
      <c r="O10" s="35" t="s">
        <v>25</v>
      </c>
      <c r="P10" s="36">
        <v>52</v>
      </c>
    </row>
    <row r="11" spans="1:16" x14ac:dyDescent="0.3">
      <c r="A11" s="11" t="s">
        <v>22</v>
      </c>
      <c r="B11" s="10" t="s">
        <v>2</v>
      </c>
      <c r="C11" s="10"/>
      <c r="D11" s="31" t="s">
        <v>90</v>
      </c>
      <c r="E11" s="31" t="s">
        <v>93</v>
      </c>
      <c r="F11" s="10"/>
      <c r="G11" s="10">
        <v>1571</v>
      </c>
      <c r="H11" s="33">
        <f>VLOOKUP(A11,'Exam Bookings'!$O$8:$P$11,2,FALSE)</f>
        <v>32</v>
      </c>
      <c r="I11" s="40">
        <f t="shared" si="0"/>
        <v>50272</v>
      </c>
      <c r="O11" s="32" t="s">
        <v>23</v>
      </c>
      <c r="P11" s="39">
        <v>205</v>
      </c>
    </row>
    <row r="12" spans="1:16" x14ac:dyDescent="0.3">
      <c r="A12" s="11" t="s">
        <v>23</v>
      </c>
      <c r="B12" s="10" t="s">
        <v>221</v>
      </c>
      <c r="C12" s="10"/>
      <c r="D12" s="31" t="s">
        <v>90</v>
      </c>
      <c r="E12" s="31" t="s">
        <v>93</v>
      </c>
      <c r="F12" s="10"/>
      <c r="G12" s="10">
        <v>1044</v>
      </c>
      <c r="H12" s="33">
        <f>VLOOKUP(A12,'Exam Bookings'!$O$8:$P$11,2,FALSE)</f>
        <v>205</v>
      </c>
      <c r="I12" s="40">
        <f t="shared" si="0"/>
        <v>214020</v>
      </c>
    </row>
    <row r="13" spans="1:16" x14ac:dyDescent="0.3">
      <c r="A13" s="11" t="s">
        <v>22</v>
      </c>
      <c r="B13" s="10" t="s">
        <v>3</v>
      </c>
      <c r="C13" s="10"/>
      <c r="D13" s="31" t="s">
        <v>91</v>
      </c>
      <c r="E13" s="31" t="s">
        <v>94</v>
      </c>
      <c r="F13" s="10"/>
      <c r="G13" s="10">
        <v>1322</v>
      </c>
      <c r="H13" s="33">
        <f>VLOOKUP(A13,'Exam Bookings'!$O$8:$P$11,2,FALSE)</f>
        <v>32</v>
      </c>
      <c r="I13" s="40">
        <f t="shared" si="0"/>
        <v>42304</v>
      </c>
    </row>
    <row r="14" spans="1:16" x14ac:dyDescent="0.3">
      <c r="A14" s="11" t="s">
        <v>23</v>
      </c>
      <c r="B14" s="10" t="s">
        <v>221</v>
      </c>
      <c r="C14" s="10"/>
      <c r="D14" s="31" t="s">
        <v>91</v>
      </c>
      <c r="E14" s="31" t="s">
        <v>94</v>
      </c>
      <c r="F14" s="10"/>
      <c r="G14" s="10">
        <v>687</v>
      </c>
      <c r="H14" s="33">
        <f>VLOOKUP(A14,'Exam Bookings'!$O$8:$P$11,2,FALSE)</f>
        <v>205</v>
      </c>
      <c r="I14" s="40">
        <f t="shared" si="0"/>
        <v>140835</v>
      </c>
    </row>
    <row r="15" spans="1:16" x14ac:dyDescent="0.3">
      <c r="A15" s="11" t="s">
        <v>24</v>
      </c>
      <c r="B15" s="10" t="s">
        <v>4</v>
      </c>
      <c r="C15" s="10"/>
      <c r="D15" s="31" t="s">
        <v>90</v>
      </c>
      <c r="E15" s="31" t="s">
        <v>93</v>
      </c>
      <c r="F15" s="10"/>
      <c r="G15" s="10">
        <v>1883</v>
      </c>
      <c r="H15" s="33">
        <f>VLOOKUP(A15,'Exam Bookings'!$O$8:$P$11,2,FALSE)</f>
        <v>35</v>
      </c>
      <c r="I15" s="40">
        <f t="shared" si="0"/>
        <v>65905</v>
      </c>
    </row>
    <row r="16" spans="1:16" x14ac:dyDescent="0.3">
      <c r="A16" s="11" t="s">
        <v>22</v>
      </c>
      <c r="B16" s="10" t="s">
        <v>221</v>
      </c>
      <c r="C16" s="10"/>
      <c r="D16" s="31" t="s">
        <v>89</v>
      </c>
      <c r="E16" s="31" t="s">
        <v>92</v>
      </c>
      <c r="F16" s="10"/>
      <c r="G16" s="10">
        <v>497</v>
      </c>
      <c r="H16" s="33">
        <f>VLOOKUP(A16,'Exam Bookings'!$O$8:$P$11,2,FALSE)</f>
        <v>32</v>
      </c>
      <c r="I16" s="40">
        <f t="shared" si="0"/>
        <v>15904</v>
      </c>
    </row>
    <row r="17" spans="1:9" x14ac:dyDescent="0.3">
      <c r="A17" s="11" t="s">
        <v>23</v>
      </c>
      <c r="B17" s="10" t="s">
        <v>5</v>
      </c>
      <c r="C17" s="10"/>
      <c r="D17" s="31" t="s">
        <v>90</v>
      </c>
      <c r="E17" s="31" t="s">
        <v>93</v>
      </c>
      <c r="F17" s="10"/>
      <c r="G17" s="10">
        <v>347</v>
      </c>
      <c r="H17" s="33">
        <f>VLOOKUP(A17,'Exam Bookings'!$O$8:$P$11,2,FALSE)</f>
        <v>205</v>
      </c>
      <c r="I17" s="40">
        <f t="shared" si="0"/>
        <v>71135</v>
      </c>
    </row>
    <row r="18" spans="1:9" x14ac:dyDescent="0.3">
      <c r="A18" s="11" t="s">
        <v>23</v>
      </c>
      <c r="B18" s="10" t="s">
        <v>11</v>
      </c>
      <c r="C18" s="10"/>
      <c r="D18" s="31" t="s">
        <v>90</v>
      </c>
      <c r="E18" s="31" t="s">
        <v>93</v>
      </c>
      <c r="F18" s="10"/>
      <c r="G18" s="10">
        <v>1661</v>
      </c>
      <c r="H18" s="33">
        <f>VLOOKUP(A18,'Exam Bookings'!$O$8:$P$11,2,FALSE)</f>
        <v>205</v>
      </c>
      <c r="I18" s="40">
        <f t="shared" si="0"/>
        <v>340505</v>
      </c>
    </row>
    <row r="19" spans="1:9" x14ac:dyDescent="0.3">
      <c r="A19" s="11" t="s">
        <v>22</v>
      </c>
      <c r="B19" s="10" t="s">
        <v>13</v>
      </c>
      <c r="C19" s="10"/>
      <c r="D19" s="31" t="s">
        <v>91</v>
      </c>
      <c r="E19" s="31" t="s">
        <v>94</v>
      </c>
      <c r="F19" s="10"/>
      <c r="G19" s="10">
        <v>1402</v>
      </c>
      <c r="H19" s="33">
        <f>VLOOKUP(A19,'Exam Bookings'!$O$8:$P$11,2,FALSE)</f>
        <v>32</v>
      </c>
      <c r="I19" s="40">
        <f t="shared" si="0"/>
        <v>44864</v>
      </c>
    </row>
    <row r="20" spans="1:9" x14ac:dyDescent="0.3">
      <c r="A20" s="11" t="s">
        <v>23</v>
      </c>
      <c r="B20" s="10" t="s">
        <v>14</v>
      </c>
      <c r="C20" s="10"/>
      <c r="D20" s="31" t="s">
        <v>90</v>
      </c>
      <c r="E20" s="31" t="s">
        <v>93</v>
      </c>
      <c r="F20" s="10"/>
      <c r="G20" s="10">
        <v>330</v>
      </c>
      <c r="H20" s="33">
        <f>VLOOKUP(A20,'Exam Bookings'!$O$8:$P$11,2,FALSE)</f>
        <v>205</v>
      </c>
      <c r="I20" s="40">
        <f t="shared" si="0"/>
        <v>67650</v>
      </c>
    </row>
    <row r="21" spans="1:9" x14ac:dyDescent="0.3">
      <c r="A21" s="11" t="s">
        <v>24</v>
      </c>
      <c r="B21" s="10" t="s">
        <v>16</v>
      </c>
      <c r="C21" s="10"/>
      <c r="D21" s="31" t="s">
        <v>91</v>
      </c>
      <c r="E21" s="31" t="s">
        <v>94</v>
      </c>
      <c r="F21" s="10"/>
      <c r="G21" s="10">
        <v>1274</v>
      </c>
      <c r="H21" s="33">
        <f>VLOOKUP(A21,'Exam Bookings'!$O$8:$P$11,2,FALSE)</f>
        <v>35</v>
      </c>
      <c r="I21" s="40">
        <f t="shared" si="0"/>
        <v>44590</v>
      </c>
    </row>
    <row r="22" spans="1:9" x14ac:dyDescent="0.3">
      <c r="A22" s="11" t="s">
        <v>24</v>
      </c>
      <c r="B22" s="10" t="s">
        <v>15</v>
      </c>
      <c r="C22" s="10"/>
      <c r="D22" s="31" t="s">
        <v>90</v>
      </c>
      <c r="E22" s="31" t="s">
        <v>93</v>
      </c>
      <c r="F22" s="10"/>
      <c r="G22" s="10">
        <v>963</v>
      </c>
      <c r="H22" s="33">
        <f>VLOOKUP(A22,'Exam Bookings'!$O$8:$P$11,2,FALSE)</f>
        <v>35</v>
      </c>
      <c r="I22" s="40">
        <f t="shared" si="0"/>
        <v>33705</v>
      </c>
    </row>
    <row r="23" spans="1:9" x14ac:dyDescent="0.3">
      <c r="A23" s="11" t="s">
        <v>22</v>
      </c>
      <c r="B23" s="10" t="s">
        <v>3</v>
      </c>
      <c r="C23" s="10"/>
      <c r="D23" s="31" t="s">
        <v>89</v>
      </c>
      <c r="E23" s="31" t="s">
        <v>92</v>
      </c>
      <c r="F23" s="10"/>
      <c r="G23" s="10">
        <v>1278</v>
      </c>
      <c r="H23" s="33">
        <f>VLOOKUP(A23,'Exam Bookings'!$O$8:$P$11,2,FALSE)</f>
        <v>32</v>
      </c>
      <c r="I23" s="40">
        <f t="shared" si="0"/>
        <v>40896</v>
      </c>
    </row>
    <row r="24" spans="1:9" x14ac:dyDescent="0.3">
      <c r="A24" s="11" t="s">
        <v>23</v>
      </c>
      <c r="B24" s="10" t="s">
        <v>221</v>
      </c>
      <c r="C24" s="10"/>
      <c r="D24" s="31" t="s">
        <v>90</v>
      </c>
      <c r="E24" s="31" t="s">
        <v>93</v>
      </c>
      <c r="F24" s="10"/>
      <c r="G24" s="10">
        <v>247</v>
      </c>
      <c r="H24" s="33">
        <f>VLOOKUP(A24,'Exam Bookings'!$O$8:$P$11,2,FALSE)</f>
        <v>205</v>
      </c>
      <c r="I24" s="40">
        <f t="shared" si="0"/>
        <v>50635</v>
      </c>
    </row>
    <row r="25" spans="1:9" x14ac:dyDescent="0.3">
      <c r="A25" s="11" t="s">
        <v>22</v>
      </c>
      <c r="B25" s="10" t="s">
        <v>4</v>
      </c>
      <c r="C25" s="10"/>
      <c r="D25" s="31" t="s">
        <v>90</v>
      </c>
      <c r="E25" s="31" t="s">
        <v>93</v>
      </c>
      <c r="F25" s="10"/>
      <c r="G25" s="10">
        <v>736</v>
      </c>
      <c r="H25" s="33">
        <f>VLOOKUP(A25,'Exam Bookings'!$O$8:$P$11,2,FALSE)</f>
        <v>32</v>
      </c>
      <c r="I25" s="40">
        <f t="shared" si="0"/>
        <v>23552</v>
      </c>
    </row>
    <row r="26" spans="1:9" x14ac:dyDescent="0.3">
      <c r="A26" s="11" t="s">
        <v>23</v>
      </c>
      <c r="B26" s="10" t="s">
        <v>221</v>
      </c>
      <c r="C26" s="10"/>
      <c r="D26" s="31" t="s">
        <v>91</v>
      </c>
      <c r="E26" s="31" t="s">
        <v>94</v>
      </c>
      <c r="F26" s="10"/>
      <c r="G26" s="10">
        <v>827</v>
      </c>
      <c r="H26" s="33">
        <f>VLOOKUP(A26,'Exam Bookings'!$O$8:$P$11,2,FALSE)</f>
        <v>205</v>
      </c>
      <c r="I26" s="40">
        <f t="shared" si="0"/>
        <v>169535</v>
      </c>
    </row>
    <row r="27" spans="1:9" x14ac:dyDescent="0.3">
      <c r="A27" s="11" t="s">
        <v>24</v>
      </c>
      <c r="B27" s="10" t="s">
        <v>5</v>
      </c>
      <c r="C27" s="10"/>
      <c r="D27" s="31" t="s">
        <v>90</v>
      </c>
      <c r="E27" s="31" t="s">
        <v>93</v>
      </c>
      <c r="F27" s="10"/>
      <c r="G27" s="10">
        <v>463</v>
      </c>
      <c r="H27" s="33">
        <f>VLOOKUP(A27,'Exam Bookings'!$O$8:$P$11,2,FALSE)</f>
        <v>35</v>
      </c>
      <c r="I27" s="40">
        <f t="shared" si="0"/>
        <v>16205</v>
      </c>
    </row>
    <row r="28" spans="1:9" x14ac:dyDescent="0.3">
      <c r="A28" s="11" t="s">
        <v>22</v>
      </c>
      <c r="B28" s="10" t="s">
        <v>11</v>
      </c>
      <c r="C28" s="10"/>
      <c r="D28" s="31" t="s">
        <v>90</v>
      </c>
      <c r="E28" s="31" t="s">
        <v>93</v>
      </c>
      <c r="F28" s="10"/>
      <c r="G28" s="10">
        <v>1586</v>
      </c>
      <c r="H28" s="33">
        <f>VLOOKUP(A28,'Exam Bookings'!$O$8:$P$11,2,FALSE)</f>
        <v>32</v>
      </c>
      <c r="I28" s="40">
        <f t="shared" si="0"/>
        <v>50752</v>
      </c>
    </row>
    <row r="29" spans="1:9" x14ac:dyDescent="0.3">
      <c r="A29" s="11" t="s">
        <v>23</v>
      </c>
      <c r="B29" s="10" t="s">
        <v>13</v>
      </c>
      <c r="C29" s="10"/>
      <c r="D29" s="31" t="s">
        <v>90</v>
      </c>
      <c r="E29" s="31" t="s">
        <v>93</v>
      </c>
      <c r="F29" s="10"/>
      <c r="G29" s="10">
        <v>1382</v>
      </c>
      <c r="H29" s="33">
        <f>VLOOKUP(A29,'Exam Bookings'!$O$8:$P$11,2,FALSE)</f>
        <v>205</v>
      </c>
      <c r="I29" s="40">
        <f t="shared" si="0"/>
        <v>283310</v>
      </c>
    </row>
    <row r="30" spans="1:9" x14ac:dyDescent="0.3">
      <c r="A30" s="11" t="s">
        <v>23</v>
      </c>
      <c r="B30" s="10" t="s">
        <v>14</v>
      </c>
      <c r="C30" s="10"/>
      <c r="D30" s="31" t="s">
        <v>90</v>
      </c>
      <c r="E30" s="31" t="s">
        <v>93</v>
      </c>
      <c r="F30" s="10"/>
      <c r="G30" s="10">
        <v>1455</v>
      </c>
      <c r="H30" s="33">
        <f>VLOOKUP(A30,'Exam Bookings'!$O$8:$P$11,2,FALSE)</f>
        <v>205</v>
      </c>
      <c r="I30" s="40">
        <f t="shared" si="0"/>
        <v>298275</v>
      </c>
    </row>
    <row r="31" spans="1:9" x14ac:dyDescent="0.3">
      <c r="A31" s="11" t="s">
        <v>22</v>
      </c>
      <c r="B31" s="10" t="s">
        <v>1</v>
      </c>
      <c r="C31" s="10"/>
      <c r="D31" s="31" t="s">
        <v>91</v>
      </c>
      <c r="E31" s="31" t="s">
        <v>94</v>
      </c>
      <c r="F31" s="10"/>
      <c r="G31" s="10">
        <v>717</v>
      </c>
      <c r="H31" s="33">
        <f>VLOOKUP(A31,'Exam Bookings'!$O$8:$P$11,2,FALSE)</f>
        <v>32</v>
      </c>
      <c r="I31" s="40">
        <f t="shared" si="0"/>
        <v>22944</v>
      </c>
    </row>
    <row r="32" spans="1:9" x14ac:dyDescent="0.3">
      <c r="A32" s="11" t="s">
        <v>23</v>
      </c>
      <c r="B32" s="10" t="s">
        <v>221</v>
      </c>
      <c r="C32" s="10"/>
      <c r="D32" s="31" t="s">
        <v>91</v>
      </c>
      <c r="E32" s="31" t="s">
        <v>94</v>
      </c>
      <c r="F32" s="10"/>
      <c r="G32" s="10">
        <v>450</v>
      </c>
      <c r="H32" s="33">
        <f>VLOOKUP(A32,'Exam Bookings'!$O$8:$P$11,2,FALSE)</f>
        <v>205</v>
      </c>
      <c r="I32" s="40">
        <f t="shared" si="0"/>
        <v>92250</v>
      </c>
    </row>
    <row r="33" spans="1:9" x14ac:dyDescent="0.3">
      <c r="A33" s="11" t="s">
        <v>24</v>
      </c>
      <c r="B33" s="10" t="s">
        <v>2</v>
      </c>
      <c r="C33" s="10"/>
      <c r="D33" s="31" t="s">
        <v>90</v>
      </c>
      <c r="E33" s="31" t="s">
        <v>93</v>
      </c>
      <c r="F33" s="10"/>
      <c r="G33" s="10">
        <v>1339</v>
      </c>
      <c r="H33" s="33">
        <f>VLOOKUP(A33,'Exam Bookings'!$O$8:$P$11,2,FALSE)</f>
        <v>35</v>
      </c>
      <c r="I33" s="40">
        <f t="shared" si="0"/>
        <v>46865</v>
      </c>
    </row>
    <row r="34" spans="1:9" x14ac:dyDescent="0.3">
      <c r="A34" s="11" t="s">
        <v>22</v>
      </c>
      <c r="B34" s="10" t="s">
        <v>221</v>
      </c>
      <c r="C34" s="10"/>
      <c r="D34" s="31" t="s">
        <v>91</v>
      </c>
      <c r="E34" s="31" t="s">
        <v>94</v>
      </c>
      <c r="F34" s="10"/>
      <c r="G34" s="10">
        <v>521</v>
      </c>
      <c r="H34" s="33">
        <f>VLOOKUP(A34,'Exam Bookings'!$O$8:$P$11,2,FALSE)</f>
        <v>32</v>
      </c>
      <c r="I34" s="40">
        <f t="shared" si="0"/>
        <v>16672</v>
      </c>
    </row>
    <row r="35" spans="1:9" x14ac:dyDescent="0.3">
      <c r="A35" s="11" t="s">
        <v>23</v>
      </c>
      <c r="B35" s="10" t="s">
        <v>3</v>
      </c>
      <c r="C35" s="10"/>
      <c r="D35" s="31" t="s">
        <v>90</v>
      </c>
      <c r="E35" s="31" t="s">
        <v>93</v>
      </c>
      <c r="F35" s="10"/>
      <c r="G35" s="10">
        <v>569</v>
      </c>
      <c r="H35" s="33">
        <f>VLOOKUP(A35,'Exam Bookings'!$O$8:$P$11,2,FALSE)</f>
        <v>205</v>
      </c>
      <c r="I35" s="40">
        <f t="shared" si="0"/>
        <v>116645</v>
      </c>
    </row>
    <row r="36" spans="1:9" x14ac:dyDescent="0.3">
      <c r="A36" s="11" t="s">
        <v>23</v>
      </c>
      <c r="B36" s="10" t="s">
        <v>221</v>
      </c>
      <c r="C36" s="10"/>
      <c r="D36" s="31" t="s">
        <v>89</v>
      </c>
      <c r="E36" s="31" t="s">
        <v>92</v>
      </c>
      <c r="F36" s="10"/>
      <c r="G36" s="10">
        <v>360</v>
      </c>
      <c r="H36" s="33">
        <f>VLOOKUP(A36,'Exam Bookings'!$O$8:$P$11,2,FALSE)</f>
        <v>205</v>
      </c>
      <c r="I36" s="40">
        <f t="shared" si="0"/>
        <v>73800</v>
      </c>
    </row>
    <row r="37" spans="1:9" x14ac:dyDescent="0.3">
      <c r="A37" s="11" t="s">
        <v>24</v>
      </c>
      <c r="B37" s="10" t="s">
        <v>4</v>
      </c>
      <c r="C37" s="10"/>
      <c r="D37" s="31" t="s">
        <v>91</v>
      </c>
      <c r="E37" s="31" t="s">
        <v>94</v>
      </c>
      <c r="F37" s="10"/>
      <c r="G37" s="10">
        <v>744</v>
      </c>
      <c r="H37" s="33">
        <f>VLOOKUP(A37,'Exam Bookings'!$O$8:$P$11,2,FALSE)</f>
        <v>35</v>
      </c>
      <c r="I37" s="40">
        <f t="shared" si="0"/>
        <v>26040</v>
      </c>
    </row>
    <row r="38" spans="1:9" x14ac:dyDescent="0.3">
      <c r="A38" s="11" t="s">
        <v>22</v>
      </c>
      <c r="B38" s="10" t="s">
        <v>221</v>
      </c>
      <c r="C38" s="10"/>
      <c r="D38" s="31" t="s">
        <v>90</v>
      </c>
      <c r="E38" s="31" t="s">
        <v>93</v>
      </c>
      <c r="F38" s="10"/>
      <c r="G38" s="10">
        <v>1610</v>
      </c>
      <c r="H38" s="33">
        <f>VLOOKUP(A38,'Exam Bookings'!$O$8:$P$11,2,FALSE)</f>
        <v>32</v>
      </c>
      <c r="I38" s="40">
        <f t="shared" si="0"/>
        <v>51520</v>
      </c>
    </row>
    <row r="39" spans="1:9" x14ac:dyDescent="0.3">
      <c r="A39" s="11" t="s">
        <v>23</v>
      </c>
      <c r="B39" s="10" t="s">
        <v>5</v>
      </c>
      <c r="C39" s="10"/>
      <c r="D39" s="31" t="s">
        <v>89</v>
      </c>
      <c r="E39" s="31" t="s">
        <v>92</v>
      </c>
      <c r="F39" s="10"/>
      <c r="G39" s="10">
        <v>1161</v>
      </c>
      <c r="H39" s="33">
        <f>VLOOKUP(A39,'Exam Bookings'!$O$8:$P$11,2,FALSE)</f>
        <v>205</v>
      </c>
      <c r="I39" s="40">
        <f t="shared" si="0"/>
        <v>238005</v>
      </c>
    </row>
    <row r="40" spans="1:9" x14ac:dyDescent="0.3">
      <c r="A40" s="11" t="s">
        <v>23</v>
      </c>
      <c r="B40" s="10" t="s">
        <v>11</v>
      </c>
      <c r="C40" s="10"/>
      <c r="D40" s="31" t="s">
        <v>90</v>
      </c>
      <c r="E40" s="31" t="s">
        <v>93</v>
      </c>
      <c r="F40" s="10"/>
      <c r="G40" s="10">
        <v>1590</v>
      </c>
      <c r="H40" s="33">
        <f>VLOOKUP(A40,'Exam Bookings'!$O$8:$P$11,2,FALSE)</f>
        <v>205</v>
      </c>
      <c r="I40" s="40">
        <f t="shared" si="0"/>
        <v>325950</v>
      </c>
    </row>
    <row r="41" spans="1:9" x14ac:dyDescent="0.3">
      <c r="A41" s="11" t="s">
        <v>22</v>
      </c>
      <c r="B41" s="10" t="s">
        <v>13</v>
      </c>
      <c r="C41" s="10"/>
      <c r="D41" s="31" t="s">
        <v>90</v>
      </c>
      <c r="E41" s="31" t="s">
        <v>93</v>
      </c>
      <c r="F41" s="10"/>
      <c r="G41" s="10">
        <v>1272</v>
      </c>
      <c r="H41" s="33">
        <f>VLOOKUP(A41,'Exam Bookings'!$O$8:$P$11,2,FALSE)</f>
        <v>32</v>
      </c>
      <c r="I41" s="40">
        <f t="shared" si="0"/>
        <v>40704</v>
      </c>
    </row>
    <row r="42" spans="1:9" x14ac:dyDescent="0.3">
      <c r="A42" s="11" t="s">
        <v>23</v>
      </c>
      <c r="B42" s="10" t="s">
        <v>14</v>
      </c>
      <c r="C42" s="10"/>
      <c r="D42" s="31" t="s">
        <v>89</v>
      </c>
      <c r="E42" s="31" t="s">
        <v>92</v>
      </c>
      <c r="F42" s="10"/>
      <c r="G42" s="10">
        <v>1725</v>
      </c>
      <c r="H42" s="33">
        <f>VLOOKUP(A42,'Exam Bookings'!$O$8:$P$11,2,FALSE)</f>
        <v>205</v>
      </c>
      <c r="I42" s="40">
        <f t="shared" si="0"/>
        <v>353625</v>
      </c>
    </row>
    <row r="43" spans="1:9" x14ac:dyDescent="0.3">
      <c r="A43" s="11" t="s">
        <v>24</v>
      </c>
      <c r="B43" s="10" t="s">
        <v>16</v>
      </c>
      <c r="C43" s="10"/>
      <c r="D43" s="31" t="s">
        <v>90</v>
      </c>
      <c r="E43" s="31" t="s">
        <v>93</v>
      </c>
      <c r="F43" s="10"/>
      <c r="G43" s="10">
        <v>657</v>
      </c>
      <c r="H43" s="33">
        <f>VLOOKUP(A43,'Exam Bookings'!$O$8:$P$11,2,FALSE)</f>
        <v>35</v>
      </c>
      <c r="I43" s="40">
        <f t="shared" si="0"/>
        <v>22995</v>
      </c>
    </row>
    <row r="44" spans="1:9" x14ac:dyDescent="0.3">
      <c r="A44" s="11" t="s">
        <v>22</v>
      </c>
      <c r="B44" s="10" t="s">
        <v>15</v>
      </c>
      <c r="C44" s="10"/>
      <c r="D44" s="31" t="s">
        <v>91</v>
      </c>
      <c r="E44" s="31" t="s">
        <v>94</v>
      </c>
      <c r="F44" s="10"/>
      <c r="G44" s="10">
        <v>915</v>
      </c>
      <c r="H44" s="33">
        <f>VLOOKUP(A44,'Exam Bookings'!$O$8:$P$11,2,FALSE)</f>
        <v>32</v>
      </c>
      <c r="I44" s="40">
        <f t="shared" si="0"/>
        <v>29280</v>
      </c>
    </row>
    <row r="45" spans="1:9" x14ac:dyDescent="0.3">
      <c r="A45" s="11" t="s">
        <v>24</v>
      </c>
      <c r="B45" s="10" t="s">
        <v>3</v>
      </c>
      <c r="C45" s="10"/>
      <c r="D45" s="31" t="s">
        <v>90</v>
      </c>
      <c r="E45" s="31" t="s">
        <v>93</v>
      </c>
      <c r="F45" s="10"/>
      <c r="G45" s="10">
        <v>948</v>
      </c>
      <c r="H45" s="33">
        <f>VLOOKUP(A45,'Exam Bookings'!$O$8:$P$11,2,FALSE)</f>
        <v>35</v>
      </c>
      <c r="I45" s="40">
        <f t="shared" si="0"/>
        <v>33180</v>
      </c>
    </row>
    <row r="46" spans="1:9" x14ac:dyDescent="0.3">
      <c r="A46" s="12" t="s">
        <v>22</v>
      </c>
      <c r="B46" s="13" t="s">
        <v>221</v>
      </c>
      <c r="C46" s="13"/>
      <c r="D46" s="44" t="s">
        <v>89</v>
      </c>
      <c r="E46" s="44" t="s">
        <v>92</v>
      </c>
      <c r="F46" s="13"/>
      <c r="G46" s="13">
        <v>1257</v>
      </c>
      <c r="H46" s="45">
        <f>VLOOKUP(A46,'Exam Bookings'!$O$8:$P$11,2,FALSE)</f>
        <v>32</v>
      </c>
      <c r="I46" s="46">
        <f t="shared" si="0"/>
        <v>40224</v>
      </c>
    </row>
  </sheetData>
  <mergeCells count="4">
    <mergeCell ref="K7:M8"/>
    <mergeCell ref="K9:L9"/>
    <mergeCell ref="K10:L10"/>
    <mergeCell ref="A1:I6"/>
  </mergeCells>
  <phoneticPr fontId="7" type="noConversion"/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0"/>
  <sheetViews>
    <sheetView zoomScaleNormal="100" workbookViewId="0">
      <selection activeCell="F8" sqref="F8"/>
    </sheetView>
  </sheetViews>
  <sheetFormatPr defaultColWidth="8.88671875" defaultRowHeight="14.4" x14ac:dyDescent="0.3"/>
  <cols>
    <col min="1" max="1" width="3.33203125" customWidth="1"/>
    <col min="2" max="2" width="12.44140625" bestFit="1" customWidth="1"/>
    <col min="3" max="6" width="10.6640625" customWidth="1"/>
    <col min="7" max="7" width="9.77734375" bestFit="1" customWidth="1"/>
    <col min="8" max="8" width="9.6640625" bestFit="1" customWidth="1"/>
    <col min="9" max="9" width="8.5546875" bestFit="1" customWidth="1"/>
    <col min="11" max="11" width="3.33203125" customWidth="1"/>
    <col min="12" max="13" width="12" customWidth="1"/>
  </cols>
  <sheetData>
    <row r="2" spans="2:13" ht="15" thickBot="1" x14ac:dyDescent="0.35">
      <c r="B2" s="1" t="s">
        <v>216</v>
      </c>
      <c r="C2" s="2" t="s">
        <v>206</v>
      </c>
      <c r="D2" s="2" t="s">
        <v>207</v>
      </c>
      <c r="E2" s="2" t="s">
        <v>208</v>
      </c>
      <c r="F2" s="2" t="s">
        <v>209</v>
      </c>
      <c r="G2" s="2" t="s">
        <v>210</v>
      </c>
      <c r="H2" s="2" t="s">
        <v>211</v>
      </c>
      <c r="I2" s="2" t="s">
        <v>212</v>
      </c>
      <c r="J2" s="9" t="s">
        <v>213</v>
      </c>
      <c r="L2" s="65" t="s">
        <v>214</v>
      </c>
      <c r="M2" s="65"/>
    </row>
    <row r="3" spans="2:13" x14ac:dyDescent="0.3">
      <c r="B3" s="23">
        <v>90039921</v>
      </c>
      <c r="C3" s="24">
        <v>9597</v>
      </c>
      <c r="D3" s="24">
        <v>9956</v>
      </c>
      <c r="E3" s="24">
        <v>4920</v>
      </c>
      <c r="F3" s="24">
        <v>4049</v>
      </c>
      <c r="G3" s="24">
        <v>7523</v>
      </c>
      <c r="H3" s="24">
        <v>11140</v>
      </c>
      <c r="I3" s="24">
        <v>11040</v>
      </c>
      <c r="J3" s="22">
        <f>ROUND(AVERAGE(C3:I3),0)</f>
        <v>8318</v>
      </c>
      <c r="L3" s="5" t="s">
        <v>215</v>
      </c>
      <c r="M3" s="22"/>
    </row>
    <row r="4" spans="2:13" x14ac:dyDescent="0.3">
      <c r="B4" s="25">
        <v>90039922</v>
      </c>
      <c r="C4" s="3">
        <v>5497</v>
      </c>
      <c r="D4" s="3">
        <v>4666</v>
      </c>
      <c r="E4" s="3">
        <v>3663</v>
      </c>
      <c r="F4" s="3">
        <v>4434</v>
      </c>
      <c r="G4" s="3">
        <v>2500</v>
      </c>
      <c r="H4" s="3">
        <v>6188</v>
      </c>
      <c r="I4" s="3">
        <v>4679</v>
      </c>
      <c r="J4" s="26"/>
    </row>
    <row r="5" spans="2:13" x14ac:dyDescent="0.3">
      <c r="B5" s="23">
        <v>90039923</v>
      </c>
      <c r="C5" s="24">
        <v>4996</v>
      </c>
      <c r="D5" s="24">
        <v>2530</v>
      </c>
      <c r="E5" s="24">
        <v>4158</v>
      </c>
      <c r="F5" s="24">
        <v>5334</v>
      </c>
      <c r="G5" s="24">
        <v>2928</v>
      </c>
      <c r="H5" s="24">
        <v>3192</v>
      </c>
      <c r="I5" s="24">
        <v>5520</v>
      </c>
      <c r="J5" s="22"/>
    </row>
    <row r="6" spans="2:13" x14ac:dyDescent="0.3">
      <c r="B6" s="25">
        <v>90039924</v>
      </c>
      <c r="C6" s="3">
        <v>2410</v>
      </c>
      <c r="D6" s="3">
        <v>5248</v>
      </c>
      <c r="E6" s="3">
        <v>3898</v>
      </c>
      <c r="F6" s="3">
        <v>6156</v>
      </c>
      <c r="G6" s="3">
        <v>4013</v>
      </c>
      <c r="H6" s="3">
        <v>5842</v>
      </c>
      <c r="I6" s="3">
        <v>3852</v>
      </c>
      <c r="J6" s="26"/>
    </row>
    <row r="7" spans="2:13" x14ac:dyDescent="0.3">
      <c r="B7" s="23">
        <v>90039925</v>
      </c>
      <c r="C7" s="24">
        <v>4950</v>
      </c>
      <c r="D7" s="24">
        <v>3831</v>
      </c>
      <c r="E7" s="24">
        <v>11967</v>
      </c>
      <c r="F7" s="24">
        <v>10749</v>
      </c>
      <c r="G7" s="24">
        <v>2419</v>
      </c>
      <c r="H7" s="24">
        <v>8490</v>
      </c>
      <c r="I7" s="24">
        <v>11351</v>
      </c>
      <c r="J7" s="22"/>
    </row>
    <row r="8" spans="2:13" x14ac:dyDescent="0.3">
      <c r="B8" s="25">
        <v>90039926</v>
      </c>
      <c r="C8">
        <v>4198</v>
      </c>
      <c r="D8">
        <v>10881</v>
      </c>
      <c r="E8">
        <v>8010</v>
      </c>
      <c r="F8">
        <v>6953</v>
      </c>
      <c r="G8">
        <v>6126</v>
      </c>
      <c r="H8">
        <v>11336</v>
      </c>
      <c r="I8">
        <v>4115</v>
      </c>
      <c r="J8" s="26"/>
    </row>
    <row r="9" spans="2:13" x14ac:dyDescent="0.3">
      <c r="B9" s="23">
        <v>90039927</v>
      </c>
      <c r="C9" s="27">
        <v>11407</v>
      </c>
      <c r="D9" s="27">
        <v>10544</v>
      </c>
      <c r="E9" s="27">
        <v>11393</v>
      </c>
      <c r="F9" s="27">
        <v>3331</v>
      </c>
      <c r="G9" s="27">
        <v>10545</v>
      </c>
      <c r="H9" s="27">
        <v>7176</v>
      </c>
      <c r="I9" s="27">
        <v>3389</v>
      </c>
      <c r="J9" s="22"/>
    </row>
    <row r="10" spans="2:13" ht="15" thickBot="1" x14ac:dyDescent="0.35">
      <c r="B10" s="28">
        <v>90039928</v>
      </c>
      <c r="C10" s="29">
        <v>2804</v>
      </c>
      <c r="D10" s="29">
        <v>9774</v>
      </c>
      <c r="E10" s="29">
        <v>8274</v>
      </c>
      <c r="F10" s="29">
        <v>7919</v>
      </c>
      <c r="G10" s="29">
        <v>8054</v>
      </c>
      <c r="H10" s="29">
        <v>10020</v>
      </c>
      <c r="I10" s="29">
        <v>5612</v>
      </c>
      <c r="J10" s="30"/>
    </row>
  </sheetData>
  <mergeCells count="1">
    <mergeCell ref="L2:M2"/>
  </mergeCells>
  <phoneticPr fontId="7" type="noConversion"/>
  <pageMargins left="0.7" right="0.7" top="0.75" bottom="0.75" header="0.3" footer="0.3"/>
  <pageSetup paperSize="9" orientation="portrait" r:id="rId1"/>
  <ignoredErrors>
    <ignoredError sqref="J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M11"/>
  <sheetViews>
    <sheetView workbookViewId="0">
      <selection activeCell="E4" sqref="E4"/>
    </sheetView>
  </sheetViews>
  <sheetFormatPr defaultRowHeight="14.4" x14ac:dyDescent="0.3"/>
  <cols>
    <col min="1" max="1" width="19.33203125" bestFit="1" customWidth="1"/>
    <col min="2" max="2" width="17.44140625" customWidth="1"/>
    <col min="3" max="3" width="10.33203125" customWidth="1"/>
    <col min="4" max="5" width="9.6640625" customWidth="1"/>
    <col min="6" max="6" width="10.5546875" customWidth="1"/>
    <col min="9" max="9" width="9.88671875" customWidth="1"/>
    <col min="10" max="10" width="12.109375" customWidth="1"/>
    <col min="11" max="11" width="10.33203125" customWidth="1"/>
    <col min="12" max="12" width="12.21875" customWidth="1"/>
    <col min="13" max="13" width="11.44140625" customWidth="1"/>
  </cols>
  <sheetData>
    <row r="1" spans="1:13" x14ac:dyDescent="0.3">
      <c r="A1" s="53" t="s">
        <v>21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4" t="s">
        <v>5</v>
      </c>
      <c r="H1" s="54" t="s">
        <v>11</v>
      </c>
      <c r="I1" s="54" t="s">
        <v>12</v>
      </c>
      <c r="J1" s="54" t="s">
        <v>13</v>
      </c>
      <c r="K1" s="54" t="s">
        <v>14</v>
      </c>
      <c r="L1" s="54" t="s">
        <v>15</v>
      </c>
      <c r="M1" s="55" t="s">
        <v>16</v>
      </c>
    </row>
    <row r="2" spans="1:13" x14ac:dyDescent="0.3">
      <c r="A2" s="49" t="s">
        <v>24</v>
      </c>
      <c r="B2" s="7">
        <v>3270</v>
      </c>
      <c r="C2" s="7">
        <v>5465</v>
      </c>
      <c r="D2" s="7">
        <v>3811</v>
      </c>
      <c r="E2" s="7">
        <v>3258</v>
      </c>
      <c r="F2" s="7">
        <v>4092</v>
      </c>
      <c r="G2" s="7">
        <v>3671</v>
      </c>
      <c r="H2" s="7">
        <v>6105</v>
      </c>
      <c r="I2" s="7">
        <v>4773</v>
      </c>
      <c r="J2" s="7">
        <v>3420</v>
      </c>
      <c r="K2" s="7">
        <v>1930</v>
      </c>
      <c r="L2" s="7">
        <v>6539</v>
      </c>
      <c r="M2" s="51">
        <v>6290</v>
      </c>
    </row>
    <row r="3" spans="1:13" x14ac:dyDescent="0.3">
      <c r="A3" s="50" t="s">
        <v>22</v>
      </c>
      <c r="B3" s="8">
        <v>3929</v>
      </c>
      <c r="C3" s="8">
        <v>5098</v>
      </c>
      <c r="D3" s="8">
        <v>2928</v>
      </c>
      <c r="E3" s="8">
        <v>6128</v>
      </c>
      <c r="F3" s="8">
        <v>2785</v>
      </c>
      <c r="G3" s="8">
        <v>7063</v>
      </c>
      <c r="H3" s="8">
        <v>2547</v>
      </c>
      <c r="I3" s="8">
        <v>5546</v>
      </c>
      <c r="J3" s="8">
        <v>3188</v>
      </c>
      <c r="K3" s="8">
        <v>4488</v>
      </c>
      <c r="L3" s="8">
        <v>5566</v>
      </c>
      <c r="M3" s="52">
        <v>5211</v>
      </c>
    </row>
    <row r="4" spans="1:13" x14ac:dyDescent="0.3">
      <c r="A4" s="49" t="s">
        <v>25</v>
      </c>
      <c r="B4" s="7">
        <v>5222</v>
      </c>
      <c r="C4" s="7">
        <v>3966</v>
      </c>
      <c r="D4" s="7">
        <v>3323</v>
      </c>
      <c r="E4" s="7">
        <v>4727</v>
      </c>
      <c r="F4" s="7">
        <v>4672</v>
      </c>
      <c r="G4" s="7">
        <v>6204</v>
      </c>
      <c r="H4" s="7">
        <v>4884</v>
      </c>
      <c r="I4" s="7">
        <v>4281</v>
      </c>
      <c r="J4" s="7">
        <v>5654</v>
      </c>
      <c r="K4" s="7">
        <v>4124</v>
      </c>
      <c r="L4" s="7">
        <v>3347</v>
      </c>
      <c r="M4" s="51">
        <v>5706</v>
      </c>
    </row>
    <row r="5" spans="1:13" x14ac:dyDescent="0.3">
      <c r="A5" s="56" t="s">
        <v>23</v>
      </c>
      <c r="B5" s="57">
        <v>5877</v>
      </c>
      <c r="C5" s="57">
        <v>3846</v>
      </c>
      <c r="D5" s="57">
        <v>4471</v>
      </c>
      <c r="E5" s="57">
        <v>4476</v>
      </c>
      <c r="F5" s="57">
        <v>1861</v>
      </c>
      <c r="G5" s="57">
        <v>4829</v>
      </c>
      <c r="H5" s="57">
        <v>6747</v>
      </c>
      <c r="I5" s="57">
        <v>3078</v>
      </c>
      <c r="J5" s="57">
        <v>5955</v>
      </c>
      <c r="K5" s="57">
        <v>5048</v>
      </c>
      <c r="L5" s="57">
        <v>4156</v>
      </c>
      <c r="M5" s="58">
        <v>3227</v>
      </c>
    </row>
    <row r="7" spans="1:13" ht="15" thickBot="1" x14ac:dyDescent="0.35">
      <c r="A7" s="4" t="s">
        <v>20</v>
      </c>
      <c r="B7" s="4"/>
      <c r="D7" s="66" t="s">
        <v>7</v>
      </c>
      <c r="E7" s="66"/>
      <c r="F7" s="66"/>
    </row>
    <row r="8" spans="1:13" ht="15.6" thickTop="1" thickBot="1" x14ac:dyDescent="0.35">
      <c r="A8" s="5" t="s">
        <v>9</v>
      </c>
      <c r="D8" s="66" t="s">
        <v>8</v>
      </c>
      <c r="E8" s="66"/>
      <c r="F8" s="66"/>
      <c r="G8" s="6"/>
    </row>
    <row r="9" spans="1:13" x14ac:dyDescent="0.3">
      <c r="A9" s="5" t="s">
        <v>10</v>
      </c>
      <c r="B9" s="5"/>
    </row>
    <row r="10" spans="1:13" x14ac:dyDescent="0.3">
      <c r="A10" s="5" t="s">
        <v>18</v>
      </c>
      <c r="B10" s="5"/>
    </row>
    <row r="11" spans="1:13" x14ac:dyDescent="0.3">
      <c r="A11" s="5" t="s">
        <v>19</v>
      </c>
      <c r="B11" s="5"/>
    </row>
  </sheetData>
  <mergeCells count="2">
    <mergeCell ref="D7:F7"/>
    <mergeCell ref="D8:F8"/>
  </mergeCells>
  <phoneticPr fontId="7" type="noConversion"/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9AED8-4A27-4339-9A6C-89E8193CA6A5}">
  <dimension ref="A1:M6"/>
  <sheetViews>
    <sheetView zoomScaleNormal="100" workbookViewId="0">
      <selection activeCell="K1" sqref="K1:M5"/>
    </sheetView>
  </sheetViews>
  <sheetFormatPr defaultColWidth="8.88671875" defaultRowHeight="14.4" x14ac:dyDescent="0.3"/>
  <cols>
    <col min="1" max="13" width="14.5546875" customWidth="1"/>
  </cols>
  <sheetData>
    <row r="1" spans="1:13" x14ac:dyDescent="0.3">
      <c r="A1" s="9" t="s">
        <v>21</v>
      </c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11</v>
      </c>
      <c r="I1" s="9" t="s">
        <v>12</v>
      </c>
      <c r="J1" s="9" t="s">
        <v>13</v>
      </c>
      <c r="K1" s="9" t="s">
        <v>14</v>
      </c>
      <c r="L1" s="9" t="s">
        <v>15</v>
      </c>
      <c r="M1" s="9" t="s">
        <v>16</v>
      </c>
    </row>
    <row r="2" spans="1:13" x14ac:dyDescent="0.3">
      <c r="A2" s="3" t="s">
        <v>22</v>
      </c>
      <c r="B2" s="3">
        <v>3929</v>
      </c>
      <c r="C2" s="3">
        <v>5098</v>
      </c>
      <c r="D2" s="3">
        <v>2928</v>
      </c>
      <c r="E2" s="3">
        <v>6128</v>
      </c>
      <c r="F2" s="3">
        <v>2785</v>
      </c>
      <c r="G2" s="3">
        <v>7063</v>
      </c>
      <c r="H2" s="3">
        <v>2547</v>
      </c>
      <c r="I2" s="3">
        <v>5546</v>
      </c>
      <c r="J2" s="3">
        <v>3188</v>
      </c>
      <c r="K2" s="3">
        <v>4488</v>
      </c>
      <c r="L2" s="3">
        <v>5566</v>
      </c>
      <c r="M2" s="3">
        <v>5211</v>
      </c>
    </row>
    <row r="3" spans="1:13" x14ac:dyDescent="0.3">
      <c r="A3" s="3" t="s">
        <v>23</v>
      </c>
      <c r="B3" s="3">
        <v>5877</v>
      </c>
      <c r="C3" s="3">
        <v>3846</v>
      </c>
      <c r="D3" s="3">
        <v>4471</v>
      </c>
      <c r="E3" s="3">
        <v>4476</v>
      </c>
      <c r="F3" s="3">
        <v>1861</v>
      </c>
      <c r="G3" s="3">
        <v>4829</v>
      </c>
      <c r="H3" s="3">
        <v>6747</v>
      </c>
      <c r="I3" s="3">
        <v>3078</v>
      </c>
      <c r="J3" s="3">
        <v>5955</v>
      </c>
      <c r="K3" s="3">
        <v>5048</v>
      </c>
      <c r="L3" s="3">
        <v>4156</v>
      </c>
      <c r="M3" s="3">
        <v>3227</v>
      </c>
    </row>
    <row r="4" spans="1:13" x14ac:dyDescent="0.3">
      <c r="A4" s="3" t="s">
        <v>24</v>
      </c>
      <c r="B4" s="3">
        <v>3270</v>
      </c>
      <c r="C4" s="3">
        <v>5465</v>
      </c>
      <c r="D4" s="3">
        <v>3811</v>
      </c>
      <c r="E4" s="3">
        <v>3258</v>
      </c>
      <c r="F4" s="3">
        <v>4092</v>
      </c>
      <c r="G4" s="3">
        <v>3671</v>
      </c>
      <c r="H4" s="3">
        <v>6105</v>
      </c>
      <c r="I4" s="3">
        <v>4773</v>
      </c>
      <c r="J4" s="3">
        <v>3420</v>
      </c>
      <c r="K4" s="3">
        <v>1930</v>
      </c>
      <c r="L4" s="3">
        <v>6539</v>
      </c>
      <c r="M4" s="3">
        <v>6290</v>
      </c>
    </row>
    <row r="5" spans="1:13" x14ac:dyDescent="0.3">
      <c r="A5" s="3" t="s">
        <v>25</v>
      </c>
      <c r="B5" s="3">
        <v>5222</v>
      </c>
      <c r="C5" s="3">
        <v>3966</v>
      </c>
      <c r="D5" s="3">
        <v>3323</v>
      </c>
      <c r="E5" s="3">
        <v>4727</v>
      </c>
      <c r="F5" s="3">
        <v>4672</v>
      </c>
      <c r="G5" s="3">
        <v>6204</v>
      </c>
      <c r="H5" s="3">
        <v>4884</v>
      </c>
      <c r="I5" s="3">
        <v>4281</v>
      </c>
      <c r="J5" s="3">
        <v>5654</v>
      </c>
      <c r="K5" s="3">
        <v>4124</v>
      </c>
      <c r="L5" s="3">
        <v>3347</v>
      </c>
      <c r="M5" s="3">
        <v>5706</v>
      </c>
    </row>
    <row r="6" spans="1:13" x14ac:dyDescent="0.3">
      <c r="A6" t="s">
        <v>17</v>
      </c>
      <c r="B6">
        <f>SUBTOTAL(109,Table510[January])</f>
        <v>18298</v>
      </c>
      <c r="C6">
        <f>SUBTOTAL(109,Table510[February])</f>
        <v>18375</v>
      </c>
      <c r="D6">
        <f>SUBTOTAL(109,Table510[March])</f>
        <v>14533</v>
      </c>
      <c r="E6">
        <f>SUBTOTAL(109,Table510[April])</f>
        <v>18589</v>
      </c>
      <c r="F6">
        <f>SUBTOTAL(109,Table510[May])</f>
        <v>13410</v>
      </c>
      <c r="G6">
        <f>SUBTOTAL(109,Table510[June])</f>
        <v>21767</v>
      </c>
      <c r="H6">
        <f>SUBTOTAL(109,Table510[July])</f>
        <v>20283</v>
      </c>
      <c r="I6">
        <f>SUBTOTAL(109,Table510[August])</f>
        <v>17678</v>
      </c>
      <c r="J6">
        <f>SUBTOTAL(109,Table510[September])</f>
        <v>18217</v>
      </c>
      <c r="K6">
        <f>SUBTOTAL(109,Table510[October])</f>
        <v>15590</v>
      </c>
      <c r="L6">
        <f>SUBTOTAL(109,Table510[November])</f>
        <v>19608</v>
      </c>
      <c r="M6">
        <f>SUBTOTAL(109,Table510[December])</f>
        <v>20434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413F7-1DFB-44FA-A163-9C28FFD6427E}">
  <dimension ref="A1:K51"/>
  <sheetViews>
    <sheetView zoomScaleNormal="100" workbookViewId="0">
      <pane ySplit="1" topLeftCell="A2" activePane="bottomLeft" state="frozen"/>
      <selection pane="bottomLeft" activeCell="D4" sqref="D4"/>
    </sheetView>
  </sheetViews>
  <sheetFormatPr defaultRowHeight="14.4" x14ac:dyDescent="0.3"/>
  <cols>
    <col min="1" max="1" width="15.6640625" customWidth="1"/>
    <col min="2" max="2" width="22" customWidth="1"/>
    <col min="3" max="3" width="15.6640625" customWidth="1"/>
    <col min="4" max="4" width="19.77734375" bestFit="1" customWidth="1"/>
    <col min="5" max="5" width="18.33203125" customWidth="1"/>
    <col min="6" max="8" width="15.6640625" customWidth="1"/>
    <col min="10" max="10" width="23.21875" customWidth="1"/>
  </cols>
  <sheetData>
    <row r="1" spans="1:11" x14ac:dyDescent="0.3">
      <c r="A1" s="14" t="s">
        <v>27</v>
      </c>
      <c r="B1" s="14" t="s">
        <v>28</v>
      </c>
      <c r="C1" s="14" t="s">
        <v>29</v>
      </c>
      <c r="D1" s="14" t="s">
        <v>30</v>
      </c>
      <c r="E1" s="14" t="s">
        <v>31</v>
      </c>
      <c r="F1" s="14" t="s">
        <v>32</v>
      </c>
      <c r="G1" s="14" t="s">
        <v>33</v>
      </c>
      <c r="H1" s="14" t="s">
        <v>226</v>
      </c>
      <c r="J1" s="67" t="s">
        <v>204</v>
      </c>
      <c r="K1" s="67"/>
    </row>
    <row r="2" spans="1:11" x14ac:dyDescent="0.3">
      <c r="A2" s="15" t="s">
        <v>34</v>
      </c>
      <c r="B2" s="14" t="s">
        <v>35</v>
      </c>
      <c r="C2" s="14" t="s">
        <v>36</v>
      </c>
      <c r="D2" s="14" t="s">
        <v>37</v>
      </c>
      <c r="E2" s="14">
        <v>54</v>
      </c>
      <c r="F2" s="14">
        <f>Table38[[#This Row],[QUANTITY IN STOCK]]*Table38[[#This Row],[PRICE]]</f>
        <v>269.46000000000004</v>
      </c>
      <c r="G2" s="21">
        <v>4.99</v>
      </c>
      <c r="H2" s="21"/>
      <c r="J2" s="20" t="s">
        <v>205</v>
      </c>
    </row>
    <row r="3" spans="1:11" x14ac:dyDescent="0.3">
      <c r="A3" s="15" t="s">
        <v>38</v>
      </c>
      <c r="B3" s="14" t="s">
        <v>39</v>
      </c>
      <c r="C3" s="14" t="s">
        <v>40</v>
      </c>
      <c r="D3" s="14" t="s">
        <v>41</v>
      </c>
      <c r="E3" s="14">
        <v>785</v>
      </c>
      <c r="F3" s="14">
        <f>Table38[[#This Row],[QUANTITY IN STOCK]]*Table38[[#This Row],[PRICE]]</f>
        <v>4702.1500000000005</v>
      </c>
      <c r="G3" s="21">
        <v>5.99</v>
      </c>
      <c r="H3" s="21"/>
    </row>
    <row r="4" spans="1:11" x14ac:dyDescent="0.3">
      <c r="A4" s="15" t="s">
        <v>156</v>
      </c>
      <c r="B4" s="14" t="s">
        <v>42</v>
      </c>
      <c r="C4" s="14" t="s">
        <v>43</v>
      </c>
      <c r="D4" s="14" t="s">
        <v>44</v>
      </c>
      <c r="E4" s="14">
        <v>254</v>
      </c>
      <c r="F4" s="14">
        <f>Table38[[#This Row],[QUANTITY IN STOCK]]*Table38[[#This Row],[PRICE]]</f>
        <v>11653.52</v>
      </c>
      <c r="G4" s="21">
        <v>45.88</v>
      </c>
      <c r="H4" s="21"/>
    </row>
    <row r="5" spans="1:11" x14ac:dyDescent="0.3">
      <c r="A5" s="15" t="s">
        <v>157</v>
      </c>
      <c r="B5" s="14" t="s">
        <v>39</v>
      </c>
      <c r="C5" s="14" t="s">
        <v>36</v>
      </c>
      <c r="D5" s="14" t="s">
        <v>45</v>
      </c>
      <c r="E5" s="14">
        <v>2014</v>
      </c>
      <c r="F5" s="14">
        <f>Table38[[#This Row],[QUANTITY IN STOCK]]*Table38[[#This Row],[PRICE]]</f>
        <v>30189.86</v>
      </c>
      <c r="G5" s="21">
        <v>14.99</v>
      </c>
      <c r="H5" s="21"/>
    </row>
    <row r="6" spans="1:11" x14ac:dyDescent="0.3">
      <c r="A6" s="15" t="s">
        <v>158</v>
      </c>
      <c r="B6" s="14" t="s">
        <v>39</v>
      </c>
      <c r="C6" s="14" t="s">
        <v>40</v>
      </c>
      <c r="D6" s="14" t="s">
        <v>46</v>
      </c>
      <c r="E6" s="14">
        <v>6582</v>
      </c>
      <c r="F6" s="14">
        <f>Table38[[#This Row],[QUANTITY IN STOCK]]*Table38[[#This Row],[PRICE]]</f>
        <v>83262.3</v>
      </c>
      <c r="G6" s="21">
        <v>12.65</v>
      </c>
      <c r="H6" s="21"/>
    </row>
    <row r="7" spans="1:11" x14ac:dyDescent="0.3">
      <c r="A7" s="15" t="s">
        <v>159</v>
      </c>
      <c r="B7" s="14" t="s">
        <v>42</v>
      </c>
      <c r="C7" s="14" t="s">
        <v>43</v>
      </c>
      <c r="D7" s="14" t="s">
        <v>47</v>
      </c>
      <c r="E7" s="14">
        <v>5487</v>
      </c>
      <c r="F7" s="14">
        <f>Table38[[#This Row],[QUANTITY IN STOCK]]*Table38[[#This Row],[PRICE]]</f>
        <v>176955.75</v>
      </c>
      <c r="G7" s="21">
        <v>32.25</v>
      </c>
      <c r="H7" s="21"/>
    </row>
    <row r="8" spans="1:11" x14ac:dyDescent="0.3">
      <c r="A8" s="15" t="s">
        <v>160</v>
      </c>
      <c r="B8" s="14" t="s">
        <v>42</v>
      </c>
      <c r="C8" s="14" t="s">
        <v>48</v>
      </c>
      <c r="D8" s="14" t="s">
        <v>49</v>
      </c>
      <c r="E8" s="14">
        <v>15</v>
      </c>
      <c r="F8" s="14">
        <f>Table38[[#This Row],[QUANTITY IN STOCK]]*Table38[[#This Row],[PRICE]]</f>
        <v>44.85</v>
      </c>
      <c r="G8" s="21">
        <v>2.99</v>
      </c>
      <c r="H8" s="21"/>
    </row>
    <row r="9" spans="1:11" x14ac:dyDescent="0.3">
      <c r="A9" s="15" t="s">
        <v>161</v>
      </c>
      <c r="B9" s="14" t="s">
        <v>39</v>
      </c>
      <c r="C9" s="14" t="s">
        <v>50</v>
      </c>
      <c r="D9" s="14" t="s">
        <v>51</v>
      </c>
      <c r="E9" s="14">
        <v>1025</v>
      </c>
      <c r="F9" s="14">
        <f>Table38[[#This Row],[QUANTITY IN STOCK]]*Table38[[#This Row],[PRICE]]</f>
        <v>5114.75</v>
      </c>
      <c r="G9" s="21">
        <v>4.99</v>
      </c>
      <c r="H9" s="21"/>
    </row>
    <row r="10" spans="1:11" x14ac:dyDescent="0.3">
      <c r="A10" s="15" t="s">
        <v>162</v>
      </c>
      <c r="B10" s="14" t="s">
        <v>35</v>
      </c>
      <c r="C10" s="14" t="s">
        <v>36</v>
      </c>
      <c r="D10" s="14" t="s">
        <v>52</v>
      </c>
      <c r="E10" s="14">
        <v>695</v>
      </c>
      <c r="F10" s="14">
        <f>Table38[[#This Row],[QUANTITY IN STOCK]]*Table38[[#This Row],[PRICE]]</f>
        <v>9028.0499999999993</v>
      </c>
      <c r="G10" s="21">
        <v>12.99</v>
      </c>
      <c r="H10" s="21"/>
    </row>
    <row r="11" spans="1:11" x14ac:dyDescent="0.3">
      <c r="A11" s="15" t="s">
        <v>163</v>
      </c>
      <c r="B11" s="14" t="s">
        <v>39</v>
      </c>
      <c r="C11" s="14" t="s">
        <v>40</v>
      </c>
      <c r="D11" s="14" t="s">
        <v>53</v>
      </c>
      <c r="E11" s="14">
        <v>584</v>
      </c>
      <c r="F11" s="14">
        <f>Table38[[#This Row],[QUANTITY IN STOCK]]*Table38[[#This Row],[PRICE]]</f>
        <v>7002.16</v>
      </c>
      <c r="G11" s="21">
        <v>11.99</v>
      </c>
      <c r="H11" s="21"/>
    </row>
    <row r="12" spans="1:11" x14ac:dyDescent="0.3">
      <c r="A12" s="15" t="s">
        <v>164</v>
      </c>
      <c r="B12" s="14" t="s">
        <v>39</v>
      </c>
      <c r="C12" s="14" t="s">
        <v>54</v>
      </c>
      <c r="D12" s="14" t="s">
        <v>55</v>
      </c>
      <c r="E12" s="14">
        <v>589</v>
      </c>
      <c r="F12" s="14">
        <f>Table38[[#This Row],[QUANTITY IN STOCK]]*Table38[[#This Row],[PRICE]]</f>
        <v>32100.5</v>
      </c>
      <c r="G12" s="21">
        <v>54.5</v>
      </c>
      <c r="H12" s="21"/>
    </row>
    <row r="13" spans="1:11" x14ac:dyDescent="0.3">
      <c r="A13" s="15" t="s">
        <v>165</v>
      </c>
      <c r="B13" s="14" t="s">
        <v>42</v>
      </c>
      <c r="C13" s="14" t="s">
        <v>56</v>
      </c>
      <c r="D13" s="14" t="s">
        <v>57</v>
      </c>
      <c r="E13" s="14">
        <v>5874</v>
      </c>
      <c r="F13" s="14">
        <f>Table38[[#This Row],[QUANTITY IN STOCK]]*Table38[[#This Row],[PRICE]]</f>
        <v>105673.26</v>
      </c>
      <c r="G13" s="21">
        <v>17.989999999999998</v>
      </c>
      <c r="H13" s="21"/>
    </row>
    <row r="14" spans="1:11" x14ac:dyDescent="0.3">
      <c r="A14" s="15" t="s">
        <v>166</v>
      </c>
      <c r="B14" s="14" t="s">
        <v>39</v>
      </c>
      <c r="C14" s="14" t="s">
        <v>40</v>
      </c>
      <c r="D14" s="14" t="s">
        <v>58</v>
      </c>
      <c r="E14" s="14">
        <v>5102</v>
      </c>
      <c r="F14" s="14">
        <f>Table38[[#This Row],[QUANTITY IN STOCK]]*Table38[[#This Row],[PRICE]]</f>
        <v>15254.980000000001</v>
      </c>
      <c r="G14" s="21">
        <v>2.99</v>
      </c>
      <c r="H14" s="21"/>
    </row>
    <row r="15" spans="1:11" x14ac:dyDescent="0.3">
      <c r="A15" s="15" t="s">
        <v>167</v>
      </c>
      <c r="B15" s="14" t="s">
        <v>42</v>
      </c>
      <c r="C15" s="14" t="s">
        <v>59</v>
      </c>
      <c r="D15" s="14" t="s">
        <v>60</v>
      </c>
      <c r="E15" s="14">
        <v>6520</v>
      </c>
      <c r="F15" s="14">
        <f>Table38[[#This Row],[QUANTITY IN STOCK]]*Table38[[#This Row],[PRICE]]</f>
        <v>140180</v>
      </c>
      <c r="G15" s="21">
        <v>21.5</v>
      </c>
      <c r="H15" s="21"/>
    </row>
    <row r="16" spans="1:11" x14ac:dyDescent="0.3">
      <c r="A16" s="15" t="s">
        <v>168</v>
      </c>
      <c r="B16" s="14" t="s">
        <v>39</v>
      </c>
      <c r="C16" s="14" t="s">
        <v>50</v>
      </c>
      <c r="D16" s="14" t="s">
        <v>61</v>
      </c>
      <c r="E16" s="14">
        <v>3514</v>
      </c>
      <c r="F16" s="14">
        <f>Table38[[#This Row],[QUANTITY IN STOCK]]*Table38[[#This Row],[PRICE]]</f>
        <v>124641.58</v>
      </c>
      <c r="G16" s="21">
        <v>35.47</v>
      </c>
      <c r="H16" s="21"/>
    </row>
    <row r="17" spans="1:8" x14ac:dyDescent="0.3">
      <c r="A17" s="15" t="s">
        <v>169</v>
      </c>
      <c r="B17" s="14" t="s">
        <v>35</v>
      </c>
      <c r="C17" s="14" t="s">
        <v>56</v>
      </c>
      <c r="D17" s="14" t="s">
        <v>62</v>
      </c>
      <c r="E17" s="14">
        <v>8475</v>
      </c>
      <c r="F17" s="14">
        <f>Table38[[#This Row],[QUANTITY IN STOCK]]*Table38[[#This Row],[PRICE]]</f>
        <v>110090.25</v>
      </c>
      <c r="G17" s="21">
        <v>12.99</v>
      </c>
      <c r="H17" s="21"/>
    </row>
    <row r="18" spans="1:8" x14ac:dyDescent="0.3">
      <c r="A18" s="15" t="s">
        <v>170</v>
      </c>
      <c r="B18" s="14" t="s">
        <v>39</v>
      </c>
      <c r="C18" s="14" t="s">
        <v>40</v>
      </c>
      <c r="D18" s="14" t="s">
        <v>63</v>
      </c>
      <c r="E18" s="14">
        <v>2142</v>
      </c>
      <c r="F18" s="14">
        <f>Table38[[#This Row],[QUANTITY IN STOCK]]*Table38[[#This Row],[PRICE]]</f>
        <v>98510.58</v>
      </c>
      <c r="G18" s="21">
        <v>45.99</v>
      </c>
      <c r="H18" s="21"/>
    </row>
    <row r="19" spans="1:8" x14ac:dyDescent="0.3">
      <c r="A19" s="15" t="s">
        <v>171</v>
      </c>
      <c r="B19" s="14" t="s">
        <v>39</v>
      </c>
      <c r="C19" s="14" t="s">
        <v>54</v>
      </c>
      <c r="D19" s="14" t="s">
        <v>64</v>
      </c>
      <c r="E19" s="14">
        <v>1023</v>
      </c>
      <c r="F19" s="14">
        <f>Table38[[#This Row],[QUANTITY IN STOCK]]*Table38[[#This Row],[PRICE]]</f>
        <v>80305.5</v>
      </c>
      <c r="G19" s="21">
        <v>78.5</v>
      </c>
      <c r="H19" s="21"/>
    </row>
    <row r="20" spans="1:8" x14ac:dyDescent="0.3">
      <c r="A20" s="15" t="s">
        <v>172</v>
      </c>
      <c r="B20" s="14" t="s">
        <v>42</v>
      </c>
      <c r="C20" s="14" t="s">
        <v>43</v>
      </c>
      <c r="D20" s="14" t="s">
        <v>65</v>
      </c>
      <c r="E20" s="14">
        <v>5418</v>
      </c>
      <c r="F20" s="14">
        <f>Table38[[#This Row],[QUANTITY IN STOCK]]*Table38[[#This Row],[PRICE]]</f>
        <v>176085</v>
      </c>
      <c r="G20" s="21">
        <v>32.5</v>
      </c>
      <c r="H20" s="21"/>
    </row>
    <row r="21" spans="1:8" x14ac:dyDescent="0.3">
      <c r="A21" s="15" t="s">
        <v>173</v>
      </c>
      <c r="B21" s="14" t="s">
        <v>39</v>
      </c>
      <c r="C21" s="14" t="s">
        <v>48</v>
      </c>
      <c r="D21" s="14" t="s">
        <v>66</v>
      </c>
      <c r="E21" s="14">
        <v>9054</v>
      </c>
      <c r="F21" s="14">
        <f>Table38[[#This Row],[QUANTITY IN STOCK]]*Table38[[#This Row],[PRICE]]</f>
        <v>520605</v>
      </c>
      <c r="G21" s="21">
        <v>57.5</v>
      </c>
      <c r="H21" s="21"/>
    </row>
    <row r="22" spans="1:8" x14ac:dyDescent="0.3">
      <c r="A22" s="15" t="s">
        <v>174</v>
      </c>
      <c r="B22" s="14" t="s">
        <v>39</v>
      </c>
      <c r="C22" s="14" t="s">
        <v>40</v>
      </c>
      <c r="D22" s="14" t="s">
        <v>67</v>
      </c>
      <c r="E22" s="14">
        <v>415</v>
      </c>
      <c r="F22" s="14">
        <f>Table38[[#This Row],[QUANTITY IN STOCK]]*Table38[[#This Row],[PRICE]]</f>
        <v>14856.999999999998</v>
      </c>
      <c r="G22" s="21">
        <v>35.799999999999997</v>
      </c>
      <c r="H22" s="21"/>
    </row>
    <row r="23" spans="1:8" x14ac:dyDescent="0.3">
      <c r="A23" s="15" t="s">
        <v>175</v>
      </c>
      <c r="B23" s="14" t="s">
        <v>39</v>
      </c>
      <c r="C23" s="14" t="s">
        <v>54</v>
      </c>
      <c r="D23" s="14" t="s">
        <v>68</v>
      </c>
      <c r="E23" s="14">
        <v>658</v>
      </c>
      <c r="F23" s="14">
        <f>Table38[[#This Row],[QUANTITY IN STOCK]]*Table38[[#This Row],[PRICE]]</f>
        <v>64181.320000000007</v>
      </c>
      <c r="G23" s="21">
        <v>97.54</v>
      </c>
      <c r="H23" s="21"/>
    </row>
    <row r="24" spans="1:8" x14ac:dyDescent="0.3">
      <c r="A24" s="15" t="s">
        <v>176</v>
      </c>
      <c r="B24" s="14" t="s">
        <v>39</v>
      </c>
      <c r="C24" s="14" t="s">
        <v>50</v>
      </c>
      <c r="D24" s="14" t="s">
        <v>69</v>
      </c>
      <c r="E24" s="14">
        <v>2035</v>
      </c>
      <c r="F24" s="14">
        <f>Table38[[#This Row],[QUANTITY IN STOCK]]*Table38[[#This Row],[PRICE]]</f>
        <v>21448.899999999998</v>
      </c>
      <c r="G24" s="21">
        <v>10.54</v>
      </c>
      <c r="H24" s="21"/>
    </row>
    <row r="25" spans="1:8" x14ac:dyDescent="0.3">
      <c r="A25" s="15" t="s">
        <v>177</v>
      </c>
      <c r="B25" s="14" t="s">
        <v>42</v>
      </c>
      <c r="C25" s="14" t="s">
        <v>59</v>
      </c>
      <c r="D25" s="14" t="s">
        <v>70</v>
      </c>
      <c r="E25" s="14">
        <v>102</v>
      </c>
      <c r="F25" s="14">
        <f>Table38[[#This Row],[QUANTITY IN STOCK]]*Table38[[#This Row],[PRICE]]</f>
        <v>4690.9800000000005</v>
      </c>
      <c r="G25" s="21">
        <v>45.99</v>
      </c>
      <c r="H25" s="21"/>
    </row>
    <row r="26" spans="1:8" x14ac:dyDescent="0.3">
      <c r="A26" s="15" t="s">
        <v>178</v>
      </c>
      <c r="B26" s="14" t="s">
        <v>42</v>
      </c>
      <c r="C26" s="14" t="s">
        <v>40</v>
      </c>
      <c r="D26" s="14" t="s">
        <v>71</v>
      </c>
      <c r="E26" s="14">
        <v>5784</v>
      </c>
      <c r="F26" s="14">
        <f>Table38[[#This Row],[QUANTITY IN STOCK]]*Table38[[#This Row],[PRICE]]</f>
        <v>28862.16</v>
      </c>
      <c r="G26" s="21">
        <v>4.99</v>
      </c>
      <c r="H26" s="21"/>
    </row>
    <row r="27" spans="1:8" x14ac:dyDescent="0.3">
      <c r="A27" s="15" t="s">
        <v>179</v>
      </c>
      <c r="B27" s="14" t="s">
        <v>39</v>
      </c>
      <c r="C27" s="14" t="s">
        <v>56</v>
      </c>
      <c r="D27" s="14" t="s">
        <v>72</v>
      </c>
      <c r="E27" s="14">
        <v>8457</v>
      </c>
      <c r="F27" s="14">
        <f>Table38[[#This Row],[QUANTITY IN STOCK]]*Table38[[#This Row],[PRICE]]</f>
        <v>50657.43</v>
      </c>
      <c r="G27" s="21">
        <v>5.99</v>
      </c>
      <c r="H27" s="21"/>
    </row>
    <row r="28" spans="1:8" x14ac:dyDescent="0.3">
      <c r="A28" s="15" t="s">
        <v>180</v>
      </c>
      <c r="B28" s="14" t="s">
        <v>42</v>
      </c>
      <c r="C28" s="14" t="s">
        <v>50</v>
      </c>
      <c r="D28" s="14" t="s">
        <v>73</v>
      </c>
      <c r="E28" s="14">
        <v>9062</v>
      </c>
      <c r="F28" s="14">
        <f>Table38[[#This Row],[QUANTITY IN STOCK]]*Table38[[#This Row],[PRICE]]</f>
        <v>217397.37999999998</v>
      </c>
      <c r="G28" s="21">
        <v>23.99</v>
      </c>
      <c r="H28" s="21"/>
    </row>
    <row r="29" spans="1:8" x14ac:dyDescent="0.3">
      <c r="A29" s="15" t="s">
        <v>181</v>
      </c>
      <c r="B29" s="14" t="s">
        <v>39</v>
      </c>
      <c r="C29" s="14" t="s">
        <v>54</v>
      </c>
      <c r="D29" s="14" t="s">
        <v>62</v>
      </c>
      <c r="E29" s="14">
        <v>7105</v>
      </c>
      <c r="F29" s="14">
        <f>Table38[[#This Row],[QUANTITY IN STOCK]]*Table38[[#This Row],[PRICE]]</f>
        <v>404913.95</v>
      </c>
      <c r="G29" s="21">
        <v>56.99</v>
      </c>
      <c r="H29" s="21"/>
    </row>
    <row r="30" spans="1:8" x14ac:dyDescent="0.3">
      <c r="A30" s="15" t="s">
        <v>182</v>
      </c>
      <c r="B30" s="14" t="s">
        <v>35</v>
      </c>
      <c r="C30" s="14" t="s">
        <v>43</v>
      </c>
      <c r="D30" s="14" t="s">
        <v>74</v>
      </c>
      <c r="E30" s="14">
        <v>8103</v>
      </c>
      <c r="F30" s="14">
        <f>Table38[[#This Row],[QUANTITY IN STOCK]]*Table38[[#This Row],[PRICE]]</f>
        <v>368686.5</v>
      </c>
      <c r="G30" s="21">
        <v>45.5</v>
      </c>
      <c r="H30" s="21"/>
    </row>
    <row r="31" spans="1:8" x14ac:dyDescent="0.3">
      <c r="A31" s="15" t="s">
        <v>183</v>
      </c>
      <c r="B31" s="14" t="s">
        <v>42</v>
      </c>
      <c r="C31" s="14" t="s">
        <v>59</v>
      </c>
      <c r="D31" s="14" t="s">
        <v>53</v>
      </c>
      <c r="E31" s="14">
        <v>472</v>
      </c>
      <c r="F31" s="14">
        <f>Table38[[#This Row],[QUANTITY IN STOCK]]*Table38[[#This Row],[PRICE]]</f>
        <v>37052</v>
      </c>
      <c r="G31" s="21">
        <v>78.5</v>
      </c>
      <c r="H31" s="21"/>
    </row>
    <row r="32" spans="1:8" x14ac:dyDescent="0.3">
      <c r="A32" s="15" t="s">
        <v>184</v>
      </c>
      <c r="B32" s="14" t="s">
        <v>39</v>
      </c>
      <c r="C32" s="14" t="s">
        <v>56</v>
      </c>
      <c r="D32" s="14" t="s">
        <v>75</v>
      </c>
      <c r="E32" s="14">
        <v>547</v>
      </c>
      <c r="F32" s="14">
        <f>Table38[[#This Row],[QUANTITY IN STOCK]]*Table38[[#This Row],[PRICE]]</f>
        <v>10387.529999999999</v>
      </c>
      <c r="G32" s="21">
        <v>18.989999999999998</v>
      </c>
      <c r="H32" s="21"/>
    </row>
    <row r="33" spans="1:8" x14ac:dyDescent="0.3">
      <c r="A33" s="15" t="s">
        <v>185</v>
      </c>
      <c r="B33" s="14" t="s">
        <v>35</v>
      </c>
      <c r="C33" s="14" t="s">
        <v>50</v>
      </c>
      <c r="D33" s="14" t="s">
        <v>76</v>
      </c>
      <c r="E33" s="14">
        <v>810</v>
      </c>
      <c r="F33" s="14">
        <f>Table38[[#This Row],[QUANTITY IN STOCK]]*Table38[[#This Row],[PRICE]]</f>
        <v>14571.9</v>
      </c>
      <c r="G33" s="21">
        <v>17.989999999999998</v>
      </c>
      <c r="H33" s="21"/>
    </row>
    <row r="34" spans="1:8" x14ac:dyDescent="0.3">
      <c r="A34" s="15" t="s">
        <v>186</v>
      </c>
      <c r="B34" s="14" t="s">
        <v>39</v>
      </c>
      <c r="C34" s="14" t="s">
        <v>77</v>
      </c>
      <c r="D34" s="14" t="s">
        <v>56</v>
      </c>
      <c r="E34" s="14">
        <v>935</v>
      </c>
      <c r="F34" s="14">
        <f>Table38[[#This Row],[QUANTITY IN STOCK]]*Table38[[#This Row],[PRICE]]</f>
        <v>22019.25</v>
      </c>
      <c r="G34" s="21">
        <v>23.55</v>
      </c>
      <c r="H34" s="21"/>
    </row>
    <row r="35" spans="1:8" x14ac:dyDescent="0.3">
      <c r="A35" s="15" t="s">
        <v>187</v>
      </c>
      <c r="B35" s="14" t="s">
        <v>39</v>
      </c>
      <c r="C35" s="14" t="s">
        <v>78</v>
      </c>
      <c r="D35" s="14" t="s">
        <v>53</v>
      </c>
      <c r="E35" s="14">
        <v>4057</v>
      </c>
      <c r="F35" s="14">
        <f>Table38[[#This Row],[QUANTITY IN STOCK]]*Table38[[#This Row],[PRICE]]</f>
        <v>44586.43</v>
      </c>
      <c r="G35" s="21">
        <v>10.99</v>
      </c>
      <c r="H35" s="21"/>
    </row>
    <row r="36" spans="1:8" x14ac:dyDescent="0.3">
      <c r="A36" s="15" t="s">
        <v>188</v>
      </c>
      <c r="B36" s="14" t="s">
        <v>35</v>
      </c>
      <c r="C36" s="14" t="s">
        <v>43</v>
      </c>
      <c r="D36" s="14" t="s">
        <v>79</v>
      </c>
      <c r="E36" s="14">
        <v>2560</v>
      </c>
      <c r="F36" s="14">
        <f>Table38[[#This Row],[QUANTITY IN STOCK]]*Table38[[#This Row],[PRICE]]</f>
        <v>30412.800000000003</v>
      </c>
      <c r="G36" s="21">
        <v>11.88</v>
      </c>
      <c r="H36" s="21"/>
    </row>
    <row r="37" spans="1:8" x14ac:dyDescent="0.3">
      <c r="A37" s="15" t="s">
        <v>189</v>
      </c>
      <c r="B37" s="14" t="s">
        <v>39</v>
      </c>
      <c r="C37" s="14" t="s">
        <v>77</v>
      </c>
      <c r="D37" s="14" t="s">
        <v>51</v>
      </c>
      <c r="E37" s="14">
        <v>101</v>
      </c>
      <c r="F37" s="14">
        <f>Table38[[#This Row],[QUANTITY IN STOCK]]*Table38[[#This Row],[PRICE]]</f>
        <v>1212</v>
      </c>
      <c r="G37" s="21">
        <v>12</v>
      </c>
      <c r="H37" s="21"/>
    </row>
    <row r="38" spans="1:8" x14ac:dyDescent="0.3">
      <c r="A38" s="15" t="s">
        <v>190</v>
      </c>
      <c r="B38" s="14" t="s">
        <v>42</v>
      </c>
      <c r="C38" s="14" t="s">
        <v>59</v>
      </c>
      <c r="D38" s="14" t="s">
        <v>73</v>
      </c>
      <c r="E38" s="14">
        <v>254</v>
      </c>
      <c r="F38" s="14">
        <f>Table38[[#This Row],[QUANTITY IN STOCK]]*Table38[[#This Row],[PRICE]]</f>
        <v>14224</v>
      </c>
      <c r="G38" s="21">
        <v>56</v>
      </c>
      <c r="H38" s="21"/>
    </row>
    <row r="39" spans="1:8" x14ac:dyDescent="0.3">
      <c r="A39" s="15" t="s">
        <v>191</v>
      </c>
      <c r="B39" s="14" t="s">
        <v>39</v>
      </c>
      <c r="C39" s="14" t="s">
        <v>78</v>
      </c>
      <c r="D39" s="14" t="s">
        <v>80</v>
      </c>
      <c r="E39" s="14">
        <v>58</v>
      </c>
      <c r="F39" s="14">
        <f>Table38[[#This Row],[QUANTITY IN STOCK]]*Table38[[#This Row],[PRICE]]</f>
        <v>2623.3399999999997</v>
      </c>
      <c r="G39" s="21">
        <v>45.23</v>
      </c>
      <c r="H39" s="21"/>
    </row>
    <row r="40" spans="1:8" x14ac:dyDescent="0.3">
      <c r="A40" s="15" t="s">
        <v>192</v>
      </c>
      <c r="B40" s="14" t="s">
        <v>35</v>
      </c>
      <c r="C40" s="14" t="s">
        <v>50</v>
      </c>
      <c r="D40" s="14" t="s">
        <v>81</v>
      </c>
      <c r="E40" s="14">
        <v>5842</v>
      </c>
      <c r="F40" s="14">
        <f>Table38[[#This Row],[QUANTITY IN STOCK]]*Table38[[#This Row],[PRICE]]</f>
        <v>75887.58</v>
      </c>
      <c r="G40" s="21">
        <v>12.99</v>
      </c>
      <c r="H40" s="21"/>
    </row>
    <row r="41" spans="1:8" x14ac:dyDescent="0.3">
      <c r="A41" s="15" t="s">
        <v>193</v>
      </c>
      <c r="B41" s="14" t="s">
        <v>39</v>
      </c>
      <c r="C41" s="14" t="s">
        <v>77</v>
      </c>
      <c r="D41" s="14" t="s">
        <v>82</v>
      </c>
      <c r="E41" s="14">
        <v>256</v>
      </c>
      <c r="F41" s="14">
        <f>Table38[[#This Row],[QUANTITY IN STOCK]]*Table38[[#This Row],[PRICE]]</f>
        <v>3581.44</v>
      </c>
      <c r="G41" s="21">
        <v>13.99</v>
      </c>
      <c r="H41" s="21"/>
    </row>
    <row r="42" spans="1:8" x14ac:dyDescent="0.3">
      <c r="A42" s="15" t="s">
        <v>194</v>
      </c>
      <c r="B42" s="14" t="s">
        <v>39</v>
      </c>
      <c r="C42" s="14" t="s">
        <v>59</v>
      </c>
      <c r="D42" s="14" t="s">
        <v>83</v>
      </c>
      <c r="E42" s="14">
        <v>546</v>
      </c>
      <c r="F42" s="14">
        <f>Table38[[#This Row],[QUANTITY IN STOCK]]*Table38[[#This Row],[PRICE]]</f>
        <v>8184.54</v>
      </c>
      <c r="G42" s="21">
        <v>14.99</v>
      </c>
      <c r="H42" s="21"/>
    </row>
    <row r="43" spans="1:8" x14ac:dyDescent="0.3">
      <c r="A43" s="15" t="s">
        <v>195</v>
      </c>
      <c r="B43" s="14" t="s">
        <v>35</v>
      </c>
      <c r="C43" s="14" t="s">
        <v>54</v>
      </c>
      <c r="D43" s="14" t="s">
        <v>61</v>
      </c>
      <c r="E43" s="14">
        <v>5478</v>
      </c>
      <c r="F43" s="14">
        <f>Table38[[#This Row],[QUANTITY IN STOCK]]*Table38[[#This Row],[PRICE]]</f>
        <v>104027.21999999999</v>
      </c>
      <c r="G43" s="21">
        <v>18.989999999999998</v>
      </c>
      <c r="H43" s="21"/>
    </row>
    <row r="44" spans="1:8" x14ac:dyDescent="0.3">
      <c r="A44" s="15" t="s">
        <v>196</v>
      </c>
      <c r="B44" s="14" t="s">
        <v>39</v>
      </c>
      <c r="C44" s="14" t="s">
        <v>77</v>
      </c>
      <c r="D44" s="14" t="s">
        <v>61</v>
      </c>
      <c r="E44" s="14">
        <v>8565</v>
      </c>
      <c r="F44" s="14">
        <f>Table38[[#This Row],[QUANTITY IN STOCK]]*Table38[[#This Row],[PRICE]]</f>
        <v>170443.5</v>
      </c>
      <c r="G44" s="21">
        <v>19.899999999999999</v>
      </c>
      <c r="H44" s="21"/>
    </row>
    <row r="45" spans="1:8" x14ac:dyDescent="0.3">
      <c r="A45" s="15" t="s">
        <v>197</v>
      </c>
      <c r="B45" s="14" t="s">
        <v>42</v>
      </c>
      <c r="C45" s="14" t="s">
        <v>50</v>
      </c>
      <c r="D45" s="14" t="s">
        <v>53</v>
      </c>
      <c r="E45" s="14">
        <v>445</v>
      </c>
      <c r="F45" s="14">
        <f>Table38[[#This Row],[QUANTITY IN STOCK]]*Table38[[#This Row],[PRICE]]</f>
        <v>8948.9499999999989</v>
      </c>
      <c r="G45" s="21">
        <v>20.11</v>
      </c>
      <c r="H45" s="21"/>
    </row>
    <row r="46" spans="1:8" x14ac:dyDescent="0.3">
      <c r="A46" s="15" t="s">
        <v>198</v>
      </c>
      <c r="B46" s="14" t="s">
        <v>35</v>
      </c>
      <c r="C46" s="14" t="s">
        <v>40</v>
      </c>
      <c r="D46" s="14" t="s">
        <v>78</v>
      </c>
      <c r="E46" s="14">
        <v>542</v>
      </c>
      <c r="F46" s="14">
        <f>Table38[[#This Row],[QUANTITY IN STOCK]]*Table38[[#This Row],[PRICE]]</f>
        <v>11132.68</v>
      </c>
      <c r="G46" s="21">
        <v>20.54</v>
      </c>
      <c r="H46" s="21"/>
    </row>
    <row r="47" spans="1:8" x14ac:dyDescent="0.3">
      <c r="A47" s="15" t="s">
        <v>199</v>
      </c>
      <c r="B47" s="14" t="s">
        <v>39</v>
      </c>
      <c r="C47" s="14" t="s">
        <v>59</v>
      </c>
      <c r="D47" s="14" t="s">
        <v>84</v>
      </c>
      <c r="E47" s="14">
        <v>548</v>
      </c>
      <c r="F47" s="14">
        <f>Table38[[#This Row],[QUANTITY IN STOCK]]*Table38[[#This Row],[PRICE]]</f>
        <v>12056</v>
      </c>
      <c r="G47" s="21">
        <v>22</v>
      </c>
      <c r="H47" s="21"/>
    </row>
    <row r="48" spans="1:8" x14ac:dyDescent="0.3">
      <c r="A48" s="15" t="s">
        <v>200</v>
      </c>
      <c r="B48" s="14" t="s">
        <v>39</v>
      </c>
      <c r="C48" s="14" t="s">
        <v>54</v>
      </c>
      <c r="D48" s="14" t="s">
        <v>85</v>
      </c>
      <c r="E48" s="14">
        <v>8587</v>
      </c>
      <c r="F48" s="14">
        <f>Table38[[#This Row],[QUANTITY IN STOCK]]*Table38[[#This Row],[PRICE]]</f>
        <v>485680.72000000003</v>
      </c>
      <c r="G48" s="21">
        <v>56.56</v>
      </c>
      <c r="H48" s="21"/>
    </row>
    <row r="49" spans="1:8" x14ac:dyDescent="0.3">
      <c r="A49" s="15" t="s">
        <v>201</v>
      </c>
      <c r="B49" s="14" t="s">
        <v>35</v>
      </c>
      <c r="C49" s="14" t="s">
        <v>78</v>
      </c>
      <c r="D49" s="14" t="s">
        <v>86</v>
      </c>
      <c r="E49" s="14">
        <v>658</v>
      </c>
      <c r="F49" s="14">
        <f>Table38[[#This Row],[QUANTITY IN STOCK]]*Table38[[#This Row],[PRICE]]</f>
        <v>9863.42</v>
      </c>
      <c r="G49" s="21">
        <v>14.99</v>
      </c>
      <c r="H49" s="21"/>
    </row>
    <row r="50" spans="1:8" x14ac:dyDescent="0.3">
      <c r="A50" s="15" t="s">
        <v>202</v>
      </c>
      <c r="B50" s="14" t="s">
        <v>42</v>
      </c>
      <c r="C50" s="14" t="s">
        <v>43</v>
      </c>
      <c r="D50" s="14" t="s">
        <v>87</v>
      </c>
      <c r="E50" s="14">
        <v>8457</v>
      </c>
      <c r="F50" s="14">
        <f>Table38[[#This Row],[QUANTITY IN STOCK]]*Table38[[#This Row],[PRICE]]</f>
        <v>118313.43000000001</v>
      </c>
      <c r="G50" s="21">
        <v>13.99</v>
      </c>
      <c r="H50" s="21"/>
    </row>
    <row r="51" spans="1:8" x14ac:dyDescent="0.3">
      <c r="A51" s="15" t="s">
        <v>203</v>
      </c>
      <c r="B51" s="14" t="s">
        <v>35</v>
      </c>
      <c r="C51" s="14" t="s">
        <v>54</v>
      </c>
      <c r="D51" s="14" t="s">
        <v>53</v>
      </c>
      <c r="E51" s="14">
        <v>854</v>
      </c>
      <c r="F51" s="14">
        <f>Table38[[#This Row],[QUANTITY IN STOCK]]*Table38[[#This Row],[PRICE]]</f>
        <v>15850.24</v>
      </c>
      <c r="G51" s="21">
        <v>18.559999999999999</v>
      </c>
      <c r="H51" s="21"/>
    </row>
  </sheetData>
  <mergeCells count="1">
    <mergeCell ref="J1:K1"/>
  </mergeCells>
  <phoneticPr fontId="7" type="noConversion"/>
  <conditionalFormatting sqref="A2:H51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2:C51">
    <cfRule type="cellIs" dxfId="0" priority="1" operator="equal">
      <formula>$C$26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61061-FB51-4B5E-8760-6421BD140354}">
  <dimension ref="A1:O51"/>
  <sheetViews>
    <sheetView tabSelected="1" zoomScaleNormal="100" workbookViewId="0">
      <selection activeCell="B2" sqref="B2"/>
    </sheetView>
  </sheetViews>
  <sheetFormatPr defaultRowHeight="14.4" x14ac:dyDescent="0.3"/>
  <cols>
    <col min="1" max="1" width="15.6640625" customWidth="1"/>
    <col min="2" max="2" width="22" customWidth="1"/>
    <col min="3" max="3" width="16.44140625" customWidth="1"/>
    <col min="4" max="7" width="15.6640625" customWidth="1"/>
    <col min="8" max="8" width="18.33203125" customWidth="1"/>
    <col min="9" max="11" width="15.6640625" customWidth="1"/>
    <col min="12" max="12" width="11.109375" bestFit="1" customWidth="1"/>
    <col min="14" max="14" width="16.33203125" customWidth="1"/>
  </cols>
  <sheetData>
    <row r="1" spans="1:15" x14ac:dyDescent="0.3">
      <c r="A1" s="14" t="s">
        <v>88</v>
      </c>
      <c r="B1" s="14" t="s">
        <v>230</v>
      </c>
      <c r="C1" s="14" t="s">
        <v>229</v>
      </c>
      <c r="D1" s="14" t="s">
        <v>228</v>
      </c>
      <c r="E1" s="14" t="s">
        <v>227</v>
      </c>
      <c r="F1" s="14" t="s">
        <v>95</v>
      </c>
      <c r="G1" s="14" t="s">
        <v>96</v>
      </c>
      <c r="H1" s="14" t="s">
        <v>97</v>
      </c>
      <c r="I1" s="14" t="s">
        <v>98</v>
      </c>
      <c r="J1" s="14" t="s">
        <v>99</v>
      </c>
      <c r="K1" s="14" t="s">
        <v>100</v>
      </c>
      <c r="L1" s="14" t="s">
        <v>101</v>
      </c>
      <c r="N1" s="19" t="s">
        <v>154</v>
      </c>
      <c r="O1" s="19"/>
    </row>
    <row r="2" spans="1:15" x14ac:dyDescent="0.3">
      <c r="A2" s="16">
        <v>100001</v>
      </c>
      <c r="B2" s="14" t="s">
        <v>89</v>
      </c>
      <c r="C2" s="14" t="s">
        <v>92</v>
      </c>
      <c r="D2" s="14"/>
      <c r="E2" s="14"/>
      <c r="F2" s="14"/>
      <c r="G2" s="14"/>
      <c r="H2" s="14" t="s">
        <v>102</v>
      </c>
      <c r="I2" s="14">
        <v>47283</v>
      </c>
      <c r="J2" s="17" t="s">
        <v>149</v>
      </c>
      <c r="K2" s="18">
        <v>30355</v>
      </c>
      <c r="L2" s="14">
        <v>37</v>
      </c>
      <c r="N2" s="20" t="s">
        <v>155</v>
      </c>
    </row>
    <row r="3" spans="1:15" x14ac:dyDescent="0.3">
      <c r="A3" s="16">
        <v>100002</v>
      </c>
      <c r="B3" s="14" t="s">
        <v>90</v>
      </c>
      <c r="C3" s="14" t="s">
        <v>93</v>
      </c>
      <c r="D3" s="14"/>
      <c r="E3" s="14"/>
      <c r="F3" s="14"/>
      <c r="G3" s="14"/>
      <c r="H3" s="14" t="s">
        <v>103</v>
      </c>
      <c r="I3" s="14">
        <v>46817</v>
      </c>
      <c r="J3" s="17" t="s">
        <v>149</v>
      </c>
      <c r="K3" s="18">
        <v>24173</v>
      </c>
      <c r="L3" s="14">
        <v>54</v>
      </c>
    </row>
    <row r="4" spans="1:15" x14ac:dyDescent="0.3">
      <c r="A4" s="16">
        <v>100003</v>
      </c>
      <c r="B4" s="14" t="s">
        <v>91</v>
      </c>
      <c r="C4" s="14" t="s">
        <v>94</v>
      </c>
      <c r="D4" s="14"/>
      <c r="E4" s="14"/>
      <c r="F4" s="14"/>
      <c r="G4" s="14"/>
      <c r="H4" s="14" t="s">
        <v>104</v>
      </c>
      <c r="I4" s="14">
        <v>62255</v>
      </c>
      <c r="J4" s="17" t="s">
        <v>149</v>
      </c>
      <c r="K4" s="18">
        <v>22327</v>
      </c>
      <c r="L4" s="14">
        <v>59</v>
      </c>
    </row>
    <row r="5" spans="1:15" x14ac:dyDescent="0.3">
      <c r="A5" s="16">
        <v>100004</v>
      </c>
      <c r="B5" s="14" t="s">
        <v>90</v>
      </c>
      <c r="C5" s="14" t="s">
        <v>93</v>
      </c>
      <c r="D5" s="14"/>
      <c r="E5" s="14"/>
      <c r="F5" s="14"/>
      <c r="G5" s="14"/>
      <c r="H5" s="14" t="s">
        <v>105</v>
      </c>
      <c r="I5" s="14">
        <v>65297</v>
      </c>
      <c r="J5" s="17" t="s">
        <v>149</v>
      </c>
      <c r="K5" s="18">
        <v>30973</v>
      </c>
      <c r="L5" s="14">
        <v>35</v>
      </c>
    </row>
    <row r="6" spans="1:15" x14ac:dyDescent="0.3">
      <c r="A6" s="16">
        <v>100005</v>
      </c>
      <c r="B6" s="14" t="s">
        <v>90</v>
      </c>
      <c r="C6" s="14" t="s">
        <v>93</v>
      </c>
      <c r="D6" s="14"/>
      <c r="E6" s="14"/>
      <c r="F6" s="14"/>
      <c r="G6" s="14"/>
      <c r="H6" s="14" t="s">
        <v>106</v>
      </c>
      <c r="I6" s="14">
        <v>26438</v>
      </c>
      <c r="J6" s="17" t="s">
        <v>149</v>
      </c>
      <c r="K6" s="18">
        <v>27569</v>
      </c>
      <c r="L6" s="14">
        <v>45</v>
      </c>
    </row>
    <row r="7" spans="1:15" x14ac:dyDescent="0.3">
      <c r="A7" s="16">
        <v>100006</v>
      </c>
      <c r="B7" s="14" t="s">
        <v>91</v>
      </c>
      <c r="C7" s="14" t="s">
        <v>94</v>
      </c>
      <c r="D7" s="14"/>
      <c r="E7" s="14"/>
      <c r="F7" s="14"/>
      <c r="G7" s="14"/>
      <c r="H7" s="14" t="s">
        <v>107</v>
      </c>
      <c r="I7" s="14">
        <v>21850</v>
      </c>
      <c r="J7" s="17" t="s">
        <v>149</v>
      </c>
      <c r="K7" s="18">
        <v>25889</v>
      </c>
      <c r="L7" s="14">
        <v>49</v>
      </c>
    </row>
    <row r="8" spans="1:15" x14ac:dyDescent="0.3">
      <c r="A8" s="16">
        <v>100007</v>
      </c>
      <c r="B8" s="14" t="s">
        <v>91</v>
      </c>
      <c r="C8" s="14" t="s">
        <v>94</v>
      </c>
      <c r="D8" s="14"/>
      <c r="E8" s="14"/>
      <c r="F8" s="14"/>
      <c r="G8" s="14"/>
      <c r="H8" s="14" t="s">
        <v>108</v>
      </c>
      <c r="I8" s="14">
        <v>61077</v>
      </c>
      <c r="J8" s="17" t="s">
        <v>149</v>
      </c>
      <c r="K8" s="18">
        <v>27126</v>
      </c>
      <c r="L8" s="14">
        <v>46</v>
      </c>
    </row>
    <row r="9" spans="1:15" x14ac:dyDescent="0.3">
      <c r="A9" s="16">
        <v>100008</v>
      </c>
      <c r="B9" s="14" t="s">
        <v>90</v>
      </c>
      <c r="C9" s="14" t="s">
        <v>93</v>
      </c>
      <c r="D9" s="14"/>
      <c r="E9" s="14"/>
      <c r="F9" s="14"/>
      <c r="G9" s="14"/>
      <c r="H9" s="14" t="s">
        <v>109</v>
      </c>
      <c r="I9" s="14">
        <v>85220</v>
      </c>
      <c r="J9" s="17" t="s">
        <v>149</v>
      </c>
      <c r="K9" s="18">
        <v>21725</v>
      </c>
      <c r="L9" s="14">
        <v>61</v>
      </c>
    </row>
    <row r="10" spans="1:15" x14ac:dyDescent="0.3">
      <c r="A10" s="16">
        <v>100009</v>
      </c>
      <c r="B10" s="14" t="s">
        <v>89</v>
      </c>
      <c r="C10" s="14" t="s">
        <v>92</v>
      </c>
      <c r="D10" s="14"/>
      <c r="E10" s="14"/>
      <c r="F10" s="14"/>
      <c r="G10" s="14"/>
      <c r="H10" s="14" t="s">
        <v>110</v>
      </c>
      <c r="I10" s="14">
        <v>18122</v>
      </c>
      <c r="J10" s="17" t="s">
        <v>149</v>
      </c>
      <c r="K10" s="18">
        <v>28200</v>
      </c>
      <c r="L10" s="14">
        <v>43</v>
      </c>
    </row>
    <row r="11" spans="1:15" x14ac:dyDescent="0.3">
      <c r="A11" s="16">
        <v>100010</v>
      </c>
      <c r="B11" s="14" t="s">
        <v>90</v>
      </c>
      <c r="C11" s="14" t="s">
        <v>93</v>
      </c>
      <c r="D11" s="14"/>
      <c r="E11" s="14"/>
      <c r="F11" s="14"/>
      <c r="G11" s="14"/>
      <c r="H11" s="14" t="s">
        <v>111</v>
      </c>
      <c r="I11" s="14">
        <v>91179</v>
      </c>
      <c r="J11" s="17" t="s">
        <v>149</v>
      </c>
      <c r="K11" s="18">
        <v>28053</v>
      </c>
      <c r="L11" s="14">
        <v>43</v>
      </c>
    </row>
    <row r="12" spans="1:15" x14ac:dyDescent="0.3">
      <c r="A12" s="16">
        <v>100011</v>
      </c>
      <c r="B12" s="14" t="s">
        <v>90</v>
      </c>
      <c r="C12" s="14" t="s">
        <v>93</v>
      </c>
      <c r="D12" s="14"/>
      <c r="E12" s="14"/>
      <c r="F12" s="14"/>
      <c r="G12" s="14"/>
      <c r="H12" s="14" t="s">
        <v>112</v>
      </c>
      <c r="I12" s="14">
        <v>43001</v>
      </c>
      <c r="J12" s="17" t="s">
        <v>149</v>
      </c>
      <c r="K12" s="18">
        <v>32482</v>
      </c>
      <c r="L12" s="14">
        <v>31</v>
      </c>
    </row>
    <row r="13" spans="1:15" x14ac:dyDescent="0.3">
      <c r="A13" s="16">
        <v>100012</v>
      </c>
      <c r="B13" s="14" t="s">
        <v>91</v>
      </c>
      <c r="C13" s="14" t="s">
        <v>94</v>
      </c>
      <c r="D13" s="14"/>
      <c r="E13" s="14"/>
      <c r="F13" s="14"/>
      <c r="G13" s="14"/>
      <c r="H13" s="14" t="s">
        <v>113</v>
      </c>
      <c r="I13" s="14">
        <v>34117</v>
      </c>
      <c r="J13" s="17" t="s">
        <v>149</v>
      </c>
      <c r="K13" s="18">
        <v>21578</v>
      </c>
      <c r="L13" s="14">
        <v>61</v>
      </c>
    </row>
    <row r="14" spans="1:15" x14ac:dyDescent="0.3">
      <c r="A14" s="16">
        <v>100013</v>
      </c>
      <c r="B14" s="14" t="s">
        <v>90</v>
      </c>
      <c r="C14" s="14" t="s">
        <v>93</v>
      </c>
      <c r="D14" s="14"/>
      <c r="E14" s="14"/>
      <c r="F14" s="14"/>
      <c r="G14" s="14"/>
      <c r="H14" s="14" t="s">
        <v>114</v>
      </c>
      <c r="I14" s="14">
        <v>25092</v>
      </c>
      <c r="J14" s="17" t="s">
        <v>149</v>
      </c>
      <c r="K14" s="18">
        <v>30483</v>
      </c>
      <c r="L14" s="14">
        <v>37</v>
      </c>
    </row>
    <row r="15" spans="1:15" x14ac:dyDescent="0.3">
      <c r="A15" s="16">
        <v>100014</v>
      </c>
      <c r="B15" s="14" t="s">
        <v>91</v>
      </c>
      <c r="C15" s="14" t="s">
        <v>94</v>
      </c>
      <c r="D15" s="14"/>
      <c r="E15" s="14"/>
      <c r="F15" s="14"/>
      <c r="G15" s="14"/>
      <c r="H15" s="14" t="s">
        <v>115</v>
      </c>
      <c r="I15" s="14">
        <v>32315</v>
      </c>
      <c r="J15" s="17" t="s">
        <v>149</v>
      </c>
      <c r="K15" s="18">
        <v>28335</v>
      </c>
      <c r="L15" s="14">
        <v>43</v>
      </c>
    </row>
    <row r="16" spans="1:15" x14ac:dyDescent="0.3">
      <c r="A16" s="16">
        <v>100015</v>
      </c>
      <c r="B16" s="14" t="s">
        <v>90</v>
      </c>
      <c r="C16" s="14" t="s">
        <v>93</v>
      </c>
      <c r="D16" s="14"/>
      <c r="E16" s="14"/>
      <c r="F16" s="14"/>
      <c r="G16" s="14"/>
      <c r="H16" s="14" t="s">
        <v>116</v>
      </c>
      <c r="I16" s="14">
        <v>19197</v>
      </c>
      <c r="J16" s="17" t="s">
        <v>149</v>
      </c>
      <c r="K16" s="18">
        <v>26192</v>
      </c>
      <c r="L16" s="14">
        <v>49</v>
      </c>
    </row>
    <row r="17" spans="1:12" x14ac:dyDescent="0.3">
      <c r="A17" s="16">
        <v>100016</v>
      </c>
      <c r="B17" s="14" t="s">
        <v>89</v>
      </c>
      <c r="C17" s="14" t="s">
        <v>92</v>
      </c>
      <c r="D17" s="14"/>
      <c r="E17" s="14"/>
      <c r="F17" s="14"/>
      <c r="G17" s="14"/>
      <c r="H17" s="14" t="s">
        <v>117</v>
      </c>
      <c r="I17" s="14">
        <v>87141</v>
      </c>
      <c r="J17" s="17" t="s">
        <v>149</v>
      </c>
      <c r="K17" s="18">
        <v>30281</v>
      </c>
      <c r="L17" s="14">
        <v>37</v>
      </c>
    </row>
    <row r="18" spans="1:12" x14ac:dyDescent="0.3">
      <c r="A18" s="16">
        <v>100017</v>
      </c>
      <c r="B18" s="14" t="s">
        <v>90</v>
      </c>
      <c r="C18" s="14" t="s">
        <v>93</v>
      </c>
      <c r="D18" s="14"/>
      <c r="E18" s="14"/>
      <c r="F18" s="14"/>
      <c r="G18" s="14"/>
      <c r="H18" s="14" t="s">
        <v>118</v>
      </c>
      <c r="I18" s="14">
        <v>59443</v>
      </c>
      <c r="J18" s="17" t="s">
        <v>149</v>
      </c>
      <c r="K18" s="18">
        <v>22106</v>
      </c>
      <c r="L18" s="14">
        <v>60</v>
      </c>
    </row>
    <row r="19" spans="1:12" x14ac:dyDescent="0.3">
      <c r="A19" s="16">
        <v>100018</v>
      </c>
      <c r="B19" s="14" t="s">
        <v>90</v>
      </c>
      <c r="C19" s="14" t="s">
        <v>93</v>
      </c>
      <c r="D19" s="14"/>
      <c r="E19" s="14"/>
      <c r="F19" s="14"/>
      <c r="G19" s="14"/>
      <c r="H19" s="14" t="s">
        <v>119</v>
      </c>
      <c r="I19" s="14">
        <v>55483</v>
      </c>
      <c r="J19" s="17" t="s">
        <v>149</v>
      </c>
      <c r="K19" s="18">
        <v>33443</v>
      </c>
      <c r="L19" s="14">
        <v>29</v>
      </c>
    </row>
    <row r="20" spans="1:12" x14ac:dyDescent="0.3">
      <c r="A20" s="16">
        <v>100019</v>
      </c>
      <c r="B20" s="14" t="s">
        <v>91</v>
      </c>
      <c r="C20" s="14" t="s">
        <v>94</v>
      </c>
      <c r="D20" s="14"/>
      <c r="E20" s="14"/>
      <c r="F20" s="14"/>
      <c r="G20" s="14"/>
      <c r="H20" s="14" t="s">
        <v>120</v>
      </c>
      <c r="I20" s="14">
        <v>58177</v>
      </c>
      <c r="J20" s="17" t="s">
        <v>149</v>
      </c>
      <c r="K20" s="18">
        <v>29312</v>
      </c>
      <c r="L20" s="14">
        <v>40</v>
      </c>
    </row>
    <row r="21" spans="1:12" x14ac:dyDescent="0.3">
      <c r="A21" s="16">
        <v>100020</v>
      </c>
      <c r="B21" s="14" t="s">
        <v>90</v>
      </c>
      <c r="C21" s="14" t="s">
        <v>93</v>
      </c>
      <c r="D21" s="14"/>
      <c r="E21" s="14"/>
      <c r="F21" s="14"/>
      <c r="G21" s="14"/>
      <c r="H21" s="14" t="s">
        <v>121</v>
      </c>
      <c r="I21" s="14">
        <v>75897</v>
      </c>
      <c r="J21" s="17" t="s">
        <v>149</v>
      </c>
      <c r="K21" s="18">
        <v>34723</v>
      </c>
      <c r="L21" s="14">
        <v>25</v>
      </c>
    </row>
    <row r="22" spans="1:12" x14ac:dyDescent="0.3">
      <c r="A22" s="16">
        <v>100021</v>
      </c>
      <c r="B22" s="14" t="s">
        <v>90</v>
      </c>
      <c r="C22" s="14" t="s">
        <v>93</v>
      </c>
      <c r="D22" s="14"/>
      <c r="E22" s="14"/>
      <c r="F22" s="14"/>
      <c r="G22" s="14"/>
      <c r="H22" s="14" t="s">
        <v>146</v>
      </c>
      <c r="I22" s="14" t="s">
        <v>147</v>
      </c>
      <c r="J22" s="17" t="s">
        <v>148</v>
      </c>
      <c r="K22" s="18">
        <v>21748</v>
      </c>
      <c r="L22" s="14">
        <v>61</v>
      </c>
    </row>
    <row r="23" spans="1:12" x14ac:dyDescent="0.3">
      <c r="A23" s="16">
        <v>100022</v>
      </c>
      <c r="B23" s="14" t="s">
        <v>90</v>
      </c>
      <c r="C23" s="14" t="s">
        <v>93</v>
      </c>
      <c r="D23" s="14"/>
      <c r="E23" s="14"/>
      <c r="F23" s="14"/>
      <c r="G23" s="14"/>
      <c r="H23" s="14" t="s">
        <v>122</v>
      </c>
      <c r="I23" s="14">
        <v>46837</v>
      </c>
      <c r="J23" s="17" t="s">
        <v>149</v>
      </c>
      <c r="K23" s="18">
        <v>31709</v>
      </c>
      <c r="L23" s="14">
        <v>33</v>
      </c>
    </row>
    <row r="24" spans="1:12" x14ac:dyDescent="0.3">
      <c r="A24" s="16">
        <v>100023</v>
      </c>
      <c r="B24" s="14" t="s">
        <v>90</v>
      </c>
      <c r="C24" s="14" t="s">
        <v>93</v>
      </c>
      <c r="D24" s="14"/>
      <c r="E24" s="14"/>
      <c r="F24" s="14"/>
      <c r="G24" s="14"/>
      <c r="H24" s="14" t="s">
        <v>123</v>
      </c>
      <c r="I24" s="14">
        <v>52995</v>
      </c>
      <c r="J24" s="17" t="s">
        <v>149</v>
      </c>
      <c r="K24" s="18">
        <v>35582</v>
      </c>
      <c r="L24" s="14">
        <v>23</v>
      </c>
    </row>
    <row r="25" spans="1:12" x14ac:dyDescent="0.3">
      <c r="A25" s="16">
        <v>100024</v>
      </c>
      <c r="B25" s="14" t="s">
        <v>91</v>
      </c>
      <c r="C25" s="14" t="s">
        <v>94</v>
      </c>
      <c r="D25" s="14"/>
      <c r="E25" s="14"/>
      <c r="F25" s="14"/>
      <c r="G25" s="14"/>
      <c r="H25" s="14" t="s">
        <v>124</v>
      </c>
      <c r="I25" s="14">
        <v>68473</v>
      </c>
      <c r="J25" s="17" t="s">
        <v>149</v>
      </c>
      <c r="K25" s="18">
        <v>30772</v>
      </c>
      <c r="L25" s="14">
        <v>36</v>
      </c>
    </row>
    <row r="26" spans="1:12" x14ac:dyDescent="0.3">
      <c r="A26" s="16">
        <v>100025</v>
      </c>
      <c r="B26" s="14" t="s">
        <v>91</v>
      </c>
      <c r="C26" s="14" t="s">
        <v>94</v>
      </c>
      <c r="D26" s="14"/>
      <c r="E26" s="14"/>
      <c r="F26" s="14"/>
      <c r="G26" s="14"/>
      <c r="H26" s="14" t="s">
        <v>125</v>
      </c>
      <c r="I26" s="14">
        <v>29095</v>
      </c>
      <c r="J26" s="17" t="s">
        <v>149</v>
      </c>
      <c r="K26" s="18">
        <v>27572</v>
      </c>
      <c r="L26" s="14">
        <v>45</v>
      </c>
    </row>
    <row r="27" spans="1:12" x14ac:dyDescent="0.3">
      <c r="A27" s="16">
        <v>100026</v>
      </c>
      <c r="B27" s="14" t="s">
        <v>90</v>
      </c>
      <c r="C27" s="14" t="s">
        <v>93</v>
      </c>
      <c r="D27" s="14"/>
      <c r="E27" s="14"/>
      <c r="F27" s="14"/>
      <c r="G27" s="14"/>
      <c r="H27" s="14" t="s">
        <v>126</v>
      </c>
      <c r="I27" s="14">
        <v>41099</v>
      </c>
      <c r="J27" s="17" t="s">
        <v>149</v>
      </c>
      <c r="K27" s="18">
        <v>33902</v>
      </c>
      <c r="L27" s="14">
        <v>27</v>
      </c>
    </row>
    <row r="28" spans="1:12" x14ac:dyDescent="0.3">
      <c r="A28" s="16">
        <v>100027</v>
      </c>
      <c r="B28" s="14" t="s">
        <v>91</v>
      </c>
      <c r="C28" s="14" t="s">
        <v>94</v>
      </c>
      <c r="D28" s="14"/>
      <c r="E28" s="14"/>
      <c r="F28" s="14"/>
      <c r="G28" s="14"/>
      <c r="H28" s="14" t="s">
        <v>127</v>
      </c>
      <c r="I28" s="14">
        <v>55200</v>
      </c>
      <c r="J28" s="17" t="s">
        <v>149</v>
      </c>
      <c r="K28" s="18">
        <v>23534</v>
      </c>
      <c r="L28" s="14">
        <v>56</v>
      </c>
    </row>
    <row r="29" spans="1:12" x14ac:dyDescent="0.3">
      <c r="A29" s="16">
        <v>100028</v>
      </c>
      <c r="B29" s="14" t="s">
        <v>90</v>
      </c>
      <c r="C29" s="14" t="s">
        <v>93</v>
      </c>
      <c r="D29" s="14"/>
      <c r="E29" s="14"/>
      <c r="F29" s="14"/>
      <c r="G29" s="14"/>
      <c r="H29" s="14" t="s">
        <v>128</v>
      </c>
      <c r="I29" s="14">
        <v>78864</v>
      </c>
      <c r="J29" s="17" t="s">
        <v>149</v>
      </c>
      <c r="K29" s="18">
        <v>22654</v>
      </c>
      <c r="L29" s="14">
        <v>58</v>
      </c>
    </row>
    <row r="30" spans="1:12" x14ac:dyDescent="0.3">
      <c r="A30" s="16">
        <v>100029</v>
      </c>
      <c r="B30" s="14" t="s">
        <v>89</v>
      </c>
      <c r="C30" s="14" t="s">
        <v>92</v>
      </c>
      <c r="D30" s="14"/>
      <c r="E30" s="14"/>
      <c r="F30" s="14"/>
      <c r="G30" s="14"/>
      <c r="H30" s="14" t="s">
        <v>129</v>
      </c>
      <c r="I30" s="14">
        <v>44788</v>
      </c>
      <c r="J30" s="17" t="s">
        <v>149</v>
      </c>
      <c r="K30" s="18">
        <v>20843</v>
      </c>
      <c r="L30" s="14">
        <v>63</v>
      </c>
    </row>
    <row r="31" spans="1:12" x14ac:dyDescent="0.3">
      <c r="A31" s="16">
        <v>100030</v>
      </c>
      <c r="B31" s="14" t="s">
        <v>91</v>
      </c>
      <c r="C31" s="14" t="s">
        <v>94</v>
      </c>
      <c r="D31" s="14"/>
      <c r="E31" s="14"/>
      <c r="F31" s="14"/>
      <c r="G31" s="14"/>
      <c r="H31" s="14" t="s">
        <v>130</v>
      </c>
      <c r="I31" s="14">
        <v>46202</v>
      </c>
      <c r="J31" s="17" t="s">
        <v>149</v>
      </c>
      <c r="K31" s="18">
        <v>28774</v>
      </c>
      <c r="L31" s="14">
        <v>41</v>
      </c>
    </row>
    <row r="32" spans="1:12" x14ac:dyDescent="0.3">
      <c r="A32" s="16">
        <v>100031</v>
      </c>
      <c r="B32" s="14" t="s">
        <v>90</v>
      </c>
      <c r="C32" s="14" t="s">
        <v>93</v>
      </c>
      <c r="D32" s="14"/>
      <c r="E32" s="14"/>
      <c r="F32" s="14"/>
      <c r="G32" s="14"/>
      <c r="H32" s="14" t="s">
        <v>131</v>
      </c>
      <c r="I32" s="14">
        <v>77809</v>
      </c>
      <c r="J32" s="17" t="s">
        <v>149</v>
      </c>
      <c r="K32" s="18">
        <v>25524</v>
      </c>
      <c r="L32" s="14">
        <v>50</v>
      </c>
    </row>
    <row r="33" spans="1:12" x14ac:dyDescent="0.3">
      <c r="A33" s="16">
        <v>100032</v>
      </c>
      <c r="B33" s="14" t="s">
        <v>89</v>
      </c>
      <c r="C33" s="14" t="s">
        <v>92</v>
      </c>
      <c r="D33" s="14"/>
      <c r="E33" s="14"/>
      <c r="F33" s="14"/>
      <c r="G33" s="14"/>
      <c r="H33" s="14" t="s">
        <v>132</v>
      </c>
      <c r="I33" s="14">
        <v>67286</v>
      </c>
      <c r="J33" s="17" t="s">
        <v>149</v>
      </c>
      <c r="K33" s="18">
        <v>28709</v>
      </c>
      <c r="L33" s="14">
        <v>42</v>
      </c>
    </row>
    <row r="34" spans="1:12" x14ac:dyDescent="0.3">
      <c r="A34" s="16">
        <v>100033</v>
      </c>
      <c r="B34" s="14" t="s">
        <v>90</v>
      </c>
      <c r="C34" s="14" t="s">
        <v>93</v>
      </c>
      <c r="D34" s="14"/>
      <c r="E34" s="14"/>
      <c r="F34" s="14"/>
      <c r="G34" s="14"/>
      <c r="H34" s="14" t="s">
        <v>133</v>
      </c>
      <c r="I34" s="14">
        <v>35898</v>
      </c>
      <c r="J34" s="17" t="s">
        <v>149</v>
      </c>
      <c r="K34" s="18">
        <v>28096</v>
      </c>
      <c r="L34" s="14">
        <v>43</v>
      </c>
    </row>
    <row r="35" spans="1:12" x14ac:dyDescent="0.3">
      <c r="A35" s="16">
        <v>100034</v>
      </c>
      <c r="B35" s="14" t="s">
        <v>90</v>
      </c>
      <c r="C35" s="14" t="s">
        <v>93</v>
      </c>
      <c r="D35" s="14"/>
      <c r="E35" s="14"/>
      <c r="F35" s="14"/>
      <c r="G35" s="14"/>
      <c r="H35" s="14" t="s">
        <v>150</v>
      </c>
      <c r="I35" s="14" t="s">
        <v>151</v>
      </c>
      <c r="J35" s="17" t="s">
        <v>148</v>
      </c>
      <c r="K35" s="18">
        <v>25090</v>
      </c>
      <c r="L35" s="14">
        <v>52</v>
      </c>
    </row>
    <row r="36" spans="1:12" x14ac:dyDescent="0.3">
      <c r="A36" s="16">
        <v>100035</v>
      </c>
      <c r="B36" s="14" t="s">
        <v>89</v>
      </c>
      <c r="C36" s="14" t="s">
        <v>92</v>
      </c>
      <c r="D36" s="14"/>
      <c r="E36" s="14"/>
      <c r="F36" s="14"/>
      <c r="G36" s="14"/>
      <c r="H36" s="14" t="s">
        <v>134</v>
      </c>
      <c r="I36" s="14">
        <v>60987</v>
      </c>
      <c r="J36" s="17" t="s">
        <v>149</v>
      </c>
      <c r="K36" s="18">
        <v>32783</v>
      </c>
      <c r="L36" s="14">
        <v>30</v>
      </c>
    </row>
    <row r="37" spans="1:12" x14ac:dyDescent="0.3">
      <c r="A37" s="16">
        <v>100036</v>
      </c>
      <c r="B37" s="14" t="s">
        <v>90</v>
      </c>
      <c r="C37" s="14" t="s">
        <v>93</v>
      </c>
      <c r="D37" s="14"/>
      <c r="E37" s="14"/>
      <c r="F37" s="14"/>
      <c r="G37" s="14"/>
      <c r="H37" s="14" t="s">
        <v>135</v>
      </c>
      <c r="I37" s="14">
        <v>54266</v>
      </c>
      <c r="J37" s="17" t="s">
        <v>149</v>
      </c>
      <c r="K37" s="18">
        <v>34651</v>
      </c>
      <c r="L37" s="14">
        <v>25</v>
      </c>
    </row>
    <row r="38" spans="1:12" x14ac:dyDescent="0.3">
      <c r="A38" s="16">
        <v>100037</v>
      </c>
      <c r="B38" s="14" t="s">
        <v>91</v>
      </c>
      <c r="C38" s="14" t="s">
        <v>94</v>
      </c>
      <c r="D38" s="14"/>
      <c r="E38" s="14"/>
      <c r="F38" s="14"/>
      <c r="G38" s="14"/>
      <c r="H38" s="14" t="s">
        <v>152</v>
      </c>
      <c r="I38" s="14" t="s">
        <v>153</v>
      </c>
      <c r="J38" s="17" t="s">
        <v>148</v>
      </c>
      <c r="K38" s="18">
        <v>25119</v>
      </c>
      <c r="L38" s="14">
        <v>51</v>
      </c>
    </row>
    <row r="39" spans="1:12" x14ac:dyDescent="0.3">
      <c r="A39" s="16">
        <v>100038</v>
      </c>
      <c r="B39" s="14" t="s">
        <v>90</v>
      </c>
      <c r="C39" s="14" t="s">
        <v>93</v>
      </c>
      <c r="D39" s="14"/>
      <c r="E39" s="14"/>
      <c r="F39" s="14"/>
      <c r="G39" s="14"/>
      <c r="H39" s="14" t="s">
        <v>121</v>
      </c>
      <c r="I39" s="14">
        <v>51402</v>
      </c>
      <c r="J39" s="17" t="s">
        <v>149</v>
      </c>
      <c r="K39" s="18">
        <v>22714</v>
      </c>
      <c r="L39" s="14">
        <v>58</v>
      </c>
    </row>
    <row r="40" spans="1:12" x14ac:dyDescent="0.3">
      <c r="A40" s="16">
        <v>100039</v>
      </c>
      <c r="B40" s="14" t="s">
        <v>89</v>
      </c>
      <c r="C40" s="14" t="s">
        <v>92</v>
      </c>
      <c r="D40" s="14"/>
      <c r="E40" s="14"/>
      <c r="F40" s="14"/>
      <c r="G40" s="14"/>
      <c r="H40" s="14" t="s">
        <v>103</v>
      </c>
      <c r="I40" s="14">
        <v>23776</v>
      </c>
      <c r="J40" s="17" t="s">
        <v>149</v>
      </c>
      <c r="K40" s="18">
        <v>33069</v>
      </c>
      <c r="L40" s="14">
        <v>30</v>
      </c>
    </row>
    <row r="41" spans="1:12" x14ac:dyDescent="0.3">
      <c r="A41" s="16">
        <v>100040</v>
      </c>
      <c r="B41" s="14" t="s">
        <v>90</v>
      </c>
      <c r="C41" s="14" t="s">
        <v>93</v>
      </c>
      <c r="D41" s="14"/>
      <c r="E41" s="14"/>
      <c r="F41" s="14"/>
      <c r="G41" s="14"/>
      <c r="H41" s="14" t="s">
        <v>136</v>
      </c>
      <c r="I41" s="14">
        <v>47163</v>
      </c>
      <c r="J41" s="17" t="s">
        <v>149</v>
      </c>
      <c r="K41" s="18">
        <v>32779</v>
      </c>
      <c r="L41" s="14">
        <v>30</v>
      </c>
    </row>
    <row r="42" spans="1:12" x14ac:dyDescent="0.3">
      <c r="A42" s="16">
        <v>100041</v>
      </c>
      <c r="B42" s="14" t="s">
        <v>90</v>
      </c>
      <c r="C42" s="14" t="s">
        <v>93</v>
      </c>
      <c r="D42" s="14"/>
      <c r="E42" s="14"/>
      <c r="F42" s="14"/>
      <c r="G42" s="14"/>
      <c r="H42" s="14" t="s">
        <v>137</v>
      </c>
      <c r="I42" s="14">
        <v>25897</v>
      </c>
      <c r="J42" s="17" t="s">
        <v>149</v>
      </c>
      <c r="K42" s="18">
        <v>25089</v>
      </c>
      <c r="L42" s="14">
        <v>52</v>
      </c>
    </row>
    <row r="43" spans="1:12" x14ac:dyDescent="0.3">
      <c r="A43" s="16">
        <v>100042</v>
      </c>
      <c r="B43" s="14" t="s">
        <v>89</v>
      </c>
      <c r="C43" s="14" t="s">
        <v>92</v>
      </c>
      <c r="D43" s="14"/>
      <c r="E43" s="14"/>
      <c r="F43" s="14"/>
      <c r="G43" s="14"/>
      <c r="H43" s="14" t="s">
        <v>138</v>
      </c>
      <c r="I43" s="14">
        <v>46736</v>
      </c>
      <c r="J43" s="17" t="s">
        <v>149</v>
      </c>
      <c r="K43" s="18">
        <v>25460</v>
      </c>
      <c r="L43" s="14">
        <v>51</v>
      </c>
    </row>
    <row r="44" spans="1:12" x14ac:dyDescent="0.3">
      <c r="A44" s="16">
        <v>100043</v>
      </c>
      <c r="B44" s="14" t="s">
        <v>90</v>
      </c>
      <c r="C44" s="14" t="s">
        <v>93</v>
      </c>
      <c r="D44" s="14"/>
      <c r="E44" s="14"/>
      <c r="F44" s="14"/>
      <c r="G44" s="14"/>
      <c r="H44" s="14" t="s">
        <v>139</v>
      </c>
      <c r="I44" s="14">
        <v>77148</v>
      </c>
      <c r="J44" s="17" t="s">
        <v>149</v>
      </c>
      <c r="K44" s="18">
        <v>22950</v>
      </c>
      <c r="L44" s="14">
        <v>57</v>
      </c>
    </row>
    <row r="45" spans="1:12" x14ac:dyDescent="0.3">
      <c r="A45" s="16">
        <v>100044</v>
      </c>
      <c r="B45" s="14" t="s">
        <v>91</v>
      </c>
      <c r="C45" s="14" t="s">
        <v>94</v>
      </c>
      <c r="D45" s="14"/>
      <c r="E45" s="14"/>
      <c r="F45" s="14"/>
      <c r="G45" s="14"/>
      <c r="H45" s="14" t="s">
        <v>140</v>
      </c>
      <c r="I45" s="14">
        <v>43479</v>
      </c>
      <c r="J45" s="17" t="s">
        <v>149</v>
      </c>
      <c r="K45" s="18">
        <v>29560</v>
      </c>
      <c r="L45" s="14">
        <v>39</v>
      </c>
    </row>
    <row r="46" spans="1:12" x14ac:dyDescent="0.3">
      <c r="A46" s="16">
        <v>100045</v>
      </c>
      <c r="B46" s="14" t="s">
        <v>89</v>
      </c>
      <c r="C46" s="14" t="s">
        <v>92</v>
      </c>
      <c r="D46" s="14"/>
      <c r="E46" s="14"/>
      <c r="F46" s="14"/>
      <c r="G46" s="14"/>
      <c r="H46" s="14" t="s">
        <v>141</v>
      </c>
      <c r="I46" s="14">
        <v>24170</v>
      </c>
      <c r="J46" s="17" t="s">
        <v>149</v>
      </c>
      <c r="K46" s="18">
        <v>24594</v>
      </c>
      <c r="L46" s="14">
        <v>53</v>
      </c>
    </row>
    <row r="47" spans="1:12" x14ac:dyDescent="0.3">
      <c r="A47" s="16">
        <v>100046</v>
      </c>
      <c r="B47" s="14" t="s">
        <v>90</v>
      </c>
      <c r="C47" s="14" t="s">
        <v>93</v>
      </c>
      <c r="D47" s="14"/>
      <c r="E47" s="14"/>
      <c r="F47" s="14"/>
      <c r="G47" s="14"/>
      <c r="H47" s="14" t="s">
        <v>142</v>
      </c>
      <c r="I47" s="14">
        <v>41499</v>
      </c>
      <c r="J47" s="17" t="s">
        <v>149</v>
      </c>
      <c r="K47" s="18">
        <v>25212</v>
      </c>
      <c r="L47" s="14">
        <v>51</v>
      </c>
    </row>
    <row r="48" spans="1:12" x14ac:dyDescent="0.3">
      <c r="A48" s="16">
        <v>100047</v>
      </c>
      <c r="B48" s="14" t="s">
        <v>90</v>
      </c>
      <c r="C48" s="14" t="s">
        <v>93</v>
      </c>
      <c r="D48" s="14"/>
      <c r="E48" s="14"/>
      <c r="F48" s="14"/>
      <c r="G48" s="14"/>
      <c r="H48" s="14" t="s">
        <v>123</v>
      </c>
      <c r="I48" s="14">
        <v>92965</v>
      </c>
      <c r="J48" s="17" t="s">
        <v>149</v>
      </c>
      <c r="K48" s="18">
        <v>33303</v>
      </c>
      <c r="L48" s="14">
        <v>29</v>
      </c>
    </row>
    <row r="49" spans="1:12" x14ac:dyDescent="0.3">
      <c r="A49" s="16">
        <v>100048</v>
      </c>
      <c r="B49" s="14" t="s">
        <v>89</v>
      </c>
      <c r="C49" s="14" t="s">
        <v>92</v>
      </c>
      <c r="D49" s="14"/>
      <c r="E49" s="14"/>
      <c r="F49" s="14"/>
      <c r="G49" s="14"/>
      <c r="H49" s="14" t="s">
        <v>143</v>
      </c>
      <c r="I49" s="14">
        <v>22952</v>
      </c>
      <c r="J49" s="17" t="s">
        <v>149</v>
      </c>
      <c r="K49" s="18">
        <v>21401</v>
      </c>
      <c r="L49" s="14">
        <v>62</v>
      </c>
    </row>
    <row r="50" spans="1:12" x14ac:dyDescent="0.3">
      <c r="A50" s="16">
        <v>100049</v>
      </c>
      <c r="B50" s="14" t="s">
        <v>91</v>
      </c>
      <c r="C50" s="14" t="s">
        <v>94</v>
      </c>
      <c r="D50" s="14"/>
      <c r="E50" s="14"/>
      <c r="F50" s="14"/>
      <c r="G50" s="14"/>
      <c r="H50" s="14" t="s">
        <v>144</v>
      </c>
      <c r="I50" s="14">
        <v>69964</v>
      </c>
      <c r="J50" s="17" t="s">
        <v>149</v>
      </c>
      <c r="K50" s="18">
        <v>28756</v>
      </c>
      <c r="L50" s="14">
        <v>41</v>
      </c>
    </row>
    <row r="51" spans="1:12" x14ac:dyDescent="0.3">
      <c r="A51" s="16">
        <v>100050</v>
      </c>
      <c r="B51" s="14" t="s">
        <v>89</v>
      </c>
      <c r="C51" s="14" t="s">
        <v>92</v>
      </c>
      <c r="D51" s="14"/>
      <c r="E51" s="14"/>
      <c r="F51" s="14"/>
      <c r="G51" s="14"/>
      <c r="H51" s="14" t="s">
        <v>145</v>
      </c>
      <c r="I51" s="14">
        <v>86267</v>
      </c>
      <c r="J51" s="17" t="s">
        <v>149</v>
      </c>
      <c r="K51" s="18">
        <v>31182</v>
      </c>
      <c r="L51" s="14">
        <v>35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Exam Bookings</vt:lpstr>
      <vt:lpstr>Weekly Summary</vt:lpstr>
      <vt:lpstr>Summary</vt:lpstr>
      <vt:lpstr>Sales by Exam</vt:lpstr>
      <vt:lpstr>Suppliers</vt:lpstr>
      <vt:lpstr>Customers</vt:lpstr>
      <vt:lpstr>Customers!SUPPLIER_NAME</vt:lpstr>
      <vt:lpstr>Suppliers!SUPPLIER_NAME</vt:lpstr>
    </vt:vector>
  </TitlesOfParts>
  <Company>HOCICT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 TRAN THAI HOC</dc:creator>
  <cp:lastModifiedBy>Ly Tran Thai Hoc</cp:lastModifiedBy>
  <dcterms:created xsi:type="dcterms:W3CDTF">2015-03-31T03:19:22Z</dcterms:created>
  <dcterms:modified xsi:type="dcterms:W3CDTF">2023-04-27T04:14:08Z</dcterms:modified>
</cp:coreProperties>
</file>